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 квартал" sheetId="1" r:id="rId1"/>
  </sheets>
  <definedNames>
    <definedName name="Excel_BuiltIn_Print_Area" localSheetId="0">'2 квартал'!$A$1:$S$68</definedName>
    <definedName name="Excel_BuiltIn_Print_Titles" localSheetId="0">'2 квартал'!$A$6:$A$8</definedName>
    <definedName name="_xlnm.Print_Titles" localSheetId="0">'2 квартал'!$6:$8</definedName>
    <definedName name="_xlnm.Print_Area" localSheetId="0">'2 квартал'!$A$1:$S$67</definedName>
  </definedNames>
  <calcPr fullCalcOnLoad="1"/>
</workbook>
</file>

<file path=xl/sharedStrings.xml><?xml version="1.0" encoding="utf-8"?>
<sst xmlns="http://schemas.openxmlformats.org/spreadsheetml/2006/main" count="79" uniqueCount="68">
  <si>
    <t>тыс.руб.</t>
  </si>
  <si>
    <t>№ п/п</t>
  </si>
  <si>
    <t>Наименование программы</t>
  </si>
  <si>
    <t>Предусмотрено в бюджете текущего года</t>
  </si>
  <si>
    <t>Всего</t>
  </si>
  <si>
    <t>ФБ</t>
  </si>
  <si>
    <t>ОБ</t>
  </si>
  <si>
    <t>РБ</t>
  </si>
  <si>
    <t>БМО</t>
  </si>
  <si>
    <t>Муниципальная программа «Развитие агропромышленного комплекса Гусь-Хрустального района на 2022-2026 годы»</t>
  </si>
  <si>
    <t>Подпрограмма «Комплексная геоинформационная оценка состояния и использования земель сельскохозяйственного назначения»»</t>
  </si>
  <si>
    <t>Подпрограмма "Комплексное развитие сельских территорий"</t>
  </si>
  <si>
    <t>Муниципальная программа «Комплексное развитие транспортной инфраструктуры Гусь-Хрустального района на 2017-2025 годы»</t>
  </si>
  <si>
    <t>Муниципальная программа «Информационное общество (2014-2024 годы)»</t>
  </si>
  <si>
    <t>Муниципальная программа «Управление муниципальными финансами и муниципальным долгом муниципального образования Гусь-Хрустальный район»</t>
  </si>
  <si>
    <t>Подпрограмма 1 "Создание условий для развития доходного потенциала Гусь-Хрустального района"</t>
  </si>
  <si>
    <t>Подпрограмма 3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</si>
  <si>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Подпрограмма 4 "Управление муниципальным долгом муниципального образования Гусь-Хрустальный район"</t>
  </si>
  <si>
    <t>Подпрограмма 5 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</si>
  <si>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Подпрограмма 7 «Создание условий для развития инициативного бюджетирования в Гусь-Хрустальном районе»</t>
  </si>
  <si>
    <t>Муниципальная программа «Создание новых мест в общеобразовательных организациях Гусь-Хрустального района в соответствии с прогнозируемой потребностью на 2016-2025 годы»</t>
  </si>
  <si>
    <t>Подпрограмма "Наследие"</t>
  </si>
  <si>
    <t>Подпрограмма "Искусство"</t>
  </si>
  <si>
    <t>Подпрограмма "Образование"</t>
  </si>
  <si>
    <t>Подпрограммы "Обеспечение условий реализации Программы"</t>
  </si>
  <si>
    <t>Подпрограмма «Развитие и модернизация материально-технической базы муниципальных учреждений культуры»</t>
  </si>
  <si>
    <t>Подпрограмма "Развитие физической культуры и массового спорта в Гусь-Хрустальном районе"</t>
  </si>
  <si>
    <t>Подпрограмма "Подготовка спортивного резерва"</t>
  </si>
  <si>
    <t>Муниципальная программа «Формирование законопослушного поведения участников дорожного движения в Гусь-Хрустальном районе на 2021-2024 годы»</t>
  </si>
  <si>
    <t>Муниципальная программа «Управление муниципальным имуществом и земельными ресурсами на 2022-2026 годы»</t>
  </si>
  <si>
    <t>Муниципальная программа «Дорожное хозяйство Гусь-Хрустального района на 2021-2025 годы»</t>
  </si>
  <si>
    <t>Муниципальная программа «Ведение информационной системы обеспечения градостроительной деятельности на территории муниципального образования Гусь-Хрустальный район на 2021-2025 годы»</t>
  </si>
  <si>
    <t>Муниципальная программа «Содействие развитию малого и среднего предпринимательства в Гусь-Хрустальном районе»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</si>
  <si>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2019-2023 годы»</t>
  </si>
  <si>
    <t>Муниципальная программа «Развитие образования Гусь-Хрустального района»</t>
  </si>
  <si>
    <t>Подпрограмма "Развитие дошкольного образования детей</t>
  </si>
  <si>
    <t>Подпрограмма "Развитие общего и дополнительного образования детей"</t>
  </si>
  <si>
    <t>Подпрограмма "Комплексная безопасность образовательных организаций района"</t>
  </si>
  <si>
    <t>Подпрограмма "Обеспечение защиты прав и интересов детей-сирот и детей, оставшихся без попечения родителей"</t>
  </si>
  <si>
    <t>Подпрограмма "Обеспечение реализации муниципальной программы "Развитие образования Гусь-Хрустального района"</t>
  </si>
  <si>
    <t>Муниципальная программа «Обеспечение доступным и комфортным жильем населения Гусь-Хрустального района на 2021-2025 годы»</t>
  </si>
  <si>
    <t>Подпрограмма "Обеспечение территорий документацией для осуществления градостроительной деятельности"</t>
  </si>
  <si>
    <t>Подпрограмма "Социальное жилье"</t>
  </si>
  <si>
    <t>Подпрограмма "Обеспечение жильем молодых семей Гусь-Хрустального района"</t>
  </si>
  <si>
    <t>Подпрограмма "Создание условий для обеспечения доступным и комфортным жильем отдельных категорий граждан Гусь-Хрустального района, установленных законодательством"</t>
  </si>
  <si>
    <t>Подпрограмма "Обеспечение жильем многодетных семей Гусь-Хрустального района"</t>
  </si>
  <si>
    <t>Муниципальная программа «Обеспечение экологической безопасности и качества окружающей среды на 2022-2024 годы»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</si>
  <si>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</si>
  <si>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Подпрограмма "Развитие потенциала молодежи Гусь-Хрустального района"</t>
  </si>
  <si>
    <t>Итого по всем муниципальным программам:</t>
  </si>
  <si>
    <t>Егорова Марина Юрьевна 8/49/241/2-13-63</t>
  </si>
  <si>
    <t>Муниципальная программа "Эксплуатация гидротехнического сооружения гидроузла на реке Гусь у д. Тименка Гусь-Хрустального района"</t>
  </si>
  <si>
    <t>Муниципальная программа «Профилактика правонарушений, терроризма, экстремизма и противодействие незаконному обороту наркотических средств в Гусь-Хрустальном районе»</t>
  </si>
  <si>
    <t>Подпрограмма «Обеспечение общественного порядка и профилактики правонарушений в Гусь-Хрустальном районе»</t>
  </si>
  <si>
    <t>Подпрограмма "Профилактика терроризма и экстремизма в Гусь-Хрустальном районе"</t>
  </si>
  <si>
    <t>Подпрограмма «Противодействие злоупотреблению наркотиками и их незаконному обороту в Гусь-Хрустальном районе»</t>
  </si>
  <si>
    <t>Муниципальная программа «Развитие муниципальной службы в Гусь-Хрустальном районе»</t>
  </si>
  <si>
    <t>Муниципальная программа «Сохранение и развитие культуры Гусь-Хрустального района»</t>
  </si>
  <si>
    <t>Муниципальная программа «Развитие физической культуры и спорта на территории Гусь-Хрустального района»</t>
  </si>
  <si>
    <t>Муниципальная программа «Старшее поколение»</t>
  </si>
  <si>
    <t>Муниципальная программа «Модернизация объектов коммунальной инфраструктуры муниципального образования Гусь-Хрустальный район»</t>
  </si>
  <si>
    <t>Муниципальная программа «Развитие потенциала молодежи Гусь-Хрустального района»</t>
  </si>
  <si>
    <t>ВИ(источники финансирования дефицита)</t>
  </si>
  <si>
    <t>Фактически исполнено за отчетный период текущего года                                                                    (нарастающим итогом)</t>
  </si>
  <si>
    <t>В % за отчетный период текущего года                                                                                     (графа 3/графа 2*100)</t>
  </si>
  <si>
    <t>Тыс. руб.</t>
  </si>
  <si>
    <t>Начальник МКУ "Управление РПСхП"                                                   Е.А. Скворцов</t>
  </si>
  <si>
    <t>Отчет о ходе реализации муниципальных программ за январь-декабрь 2023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</si>
</sst>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65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u val="single"/>
      <sz val="7.5"/>
      <color indexed="20"/>
      <name val="Arial"/>
      <family val="2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"/>
      <family val="2"/>
    </font>
    <font>
      <b/>
      <sz val="25"/>
      <color indexed="8"/>
      <name val="Times New Roman"/>
      <family val="1"/>
    </font>
    <font>
      <sz val="25"/>
      <color indexed="8"/>
      <name val="Times New Roman"/>
      <family val="1"/>
    </font>
    <font>
      <sz val="25"/>
      <color indexed="9"/>
      <name val="Times New Roman"/>
      <family val="1"/>
    </font>
    <font>
      <sz val="25"/>
      <color indexed="8"/>
      <name val="Arial"/>
      <family val="2"/>
    </font>
    <font>
      <sz val="25"/>
      <color indexed="20"/>
      <name val="Arial"/>
      <family val="2"/>
    </font>
    <font>
      <sz val="25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2" applyNumberFormat="0" applyAlignment="0" applyProtection="0"/>
    <xf numFmtId="0" fontId="51" fillId="34" borderId="3" applyNumberFormat="0" applyAlignment="0" applyProtection="0"/>
    <xf numFmtId="0" fontId="5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3" fillId="0" borderId="0">
      <alignment vertical="top"/>
      <protection locked="0"/>
    </xf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9" borderId="0" applyNumberFormat="0" applyBorder="0" applyAlignment="0" applyProtection="0"/>
  </cellStyleXfs>
  <cellXfs count="85">
    <xf numFmtId="0" fontId="0" fillId="0" borderId="0" xfId="0" applyAlignment="1">
      <alignment/>
    </xf>
    <xf numFmtId="0" fontId="14" fillId="40" borderId="0" xfId="0" applyFont="1" applyFill="1" applyBorder="1" applyAlignment="1">
      <alignment vertical="center" wrapText="1"/>
    </xf>
    <xf numFmtId="0" fontId="0" fillId="41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15" fillId="40" borderId="0" xfId="0" applyFont="1" applyFill="1" applyBorder="1" applyAlignment="1">
      <alignment vertical="center" wrapText="1"/>
    </xf>
    <xf numFmtId="0" fontId="16" fillId="40" borderId="0" xfId="0" applyFont="1" applyFill="1" applyBorder="1" applyAlignment="1">
      <alignment vertical="center" wrapText="1"/>
    </xf>
    <xf numFmtId="0" fontId="14" fillId="40" borderId="11" xfId="0" applyFont="1" applyFill="1" applyBorder="1" applyAlignment="1">
      <alignment vertical="center" wrapText="1"/>
    </xf>
    <xf numFmtId="0" fontId="0" fillId="41" borderId="0" xfId="0" applyFont="1" applyFill="1" applyAlignment="1">
      <alignment/>
    </xf>
    <xf numFmtId="0" fontId="0" fillId="40" borderId="0" xfId="0" applyFill="1" applyAlignment="1">
      <alignment/>
    </xf>
    <xf numFmtId="0" fontId="18" fillId="41" borderId="12" xfId="0" applyFont="1" applyFill="1" applyBorder="1" applyAlignment="1">
      <alignment vertical="center" wrapText="1"/>
    </xf>
    <xf numFmtId="164" fontId="23" fillId="42" borderId="12" xfId="0" applyNumberFormat="1" applyFont="1" applyFill="1" applyBorder="1" applyAlignment="1">
      <alignment vertical="center" wrapText="1"/>
    </xf>
    <xf numFmtId="164" fontId="23" fillId="41" borderId="12" xfId="0" applyNumberFormat="1" applyFont="1" applyFill="1" applyBorder="1" applyAlignment="1">
      <alignment vertical="center"/>
    </xf>
    <xf numFmtId="0" fontId="0" fillId="43" borderId="0" xfId="0" applyFont="1" applyFill="1" applyAlignment="1">
      <alignment/>
    </xf>
    <xf numFmtId="164" fontId="24" fillId="41" borderId="12" xfId="0" applyNumberFormat="1" applyFont="1" applyFill="1" applyBorder="1" applyAlignment="1">
      <alignment vertical="center"/>
    </xf>
    <xf numFmtId="0" fontId="18" fillId="40" borderId="12" xfId="0" applyFont="1" applyFill="1" applyBorder="1" applyAlignment="1">
      <alignment vertical="center" wrapText="1"/>
    </xf>
    <xf numFmtId="0" fontId="0" fillId="43" borderId="0" xfId="0" applyFill="1" applyAlignment="1">
      <alignment/>
    </xf>
    <xf numFmtId="164" fontId="23" fillId="41" borderId="13" xfId="0" applyNumberFormat="1" applyFont="1" applyFill="1" applyBorder="1" applyAlignment="1">
      <alignment vertical="center"/>
    </xf>
    <xf numFmtId="164" fontId="17" fillId="41" borderId="0" xfId="0" applyNumberFormat="1" applyFont="1" applyFill="1" applyBorder="1" applyAlignment="1">
      <alignment horizontal="center" vertical="center"/>
    </xf>
    <xf numFmtId="0" fontId="15" fillId="40" borderId="0" xfId="0" applyFont="1" applyFill="1" applyAlignment="1">
      <alignment vertical="center" wrapText="1"/>
    </xf>
    <xf numFmtId="164" fontId="19" fillId="41" borderId="0" xfId="0" applyNumberFormat="1" applyFont="1" applyFill="1" applyAlignment="1">
      <alignment vertical="center" wrapText="1"/>
    </xf>
    <xf numFmtId="0" fontId="0" fillId="40" borderId="0" xfId="0" applyFill="1" applyAlignment="1">
      <alignment/>
    </xf>
    <xf numFmtId="0" fontId="0" fillId="40" borderId="0" xfId="0" applyFont="1" applyFill="1" applyAlignment="1">
      <alignment horizontal="center" vertical="center" wrapText="1"/>
    </xf>
    <xf numFmtId="0" fontId="18" fillId="40" borderId="0" xfId="0" applyFont="1" applyFill="1" applyAlignment="1">
      <alignment horizontal="left" vertical="center" wrapText="1"/>
    </xf>
    <xf numFmtId="0" fontId="18" fillId="44" borderId="12" xfId="0" applyFont="1" applyFill="1" applyBorder="1" applyAlignment="1">
      <alignment vertical="center" wrapText="1"/>
    </xf>
    <xf numFmtId="0" fontId="14" fillId="40" borderId="14" xfId="0" applyFont="1" applyFill="1" applyBorder="1" applyAlignment="1">
      <alignment horizontal="left" vertical="center" wrapText="1"/>
    </xf>
    <xf numFmtId="0" fontId="15" fillId="41" borderId="15" xfId="0" applyFont="1" applyFill="1" applyBorder="1" applyAlignment="1">
      <alignment vertical="center" wrapText="1"/>
    </xf>
    <xf numFmtId="0" fontId="15" fillId="40" borderId="0" xfId="0" applyFont="1" applyFill="1" applyAlignment="1">
      <alignment horizontal="center" vertical="center" wrapText="1"/>
    </xf>
    <xf numFmtId="0" fontId="30" fillId="41" borderId="12" xfId="0" applyFont="1" applyFill="1" applyBorder="1" applyAlignment="1">
      <alignment horizontal="center" vertical="center" wrapText="1"/>
    </xf>
    <xf numFmtId="0" fontId="30" fillId="40" borderId="12" xfId="0" applyFont="1" applyFill="1" applyBorder="1" applyAlignment="1">
      <alignment horizontal="center" vertical="center" wrapText="1"/>
    </xf>
    <xf numFmtId="0" fontId="3" fillId="40" borderId="0" xfId="0" applyFont="1" applyFill="1" applyAlignment="1">
      <alignment horizontal="center" vertical="center" wrapText="1"/>
    </xf>
    <xf numFmtId="0" fontId="3" fillId="40" borderId="0" xfId="0" applyFont="1" applyFill="1" applyAlignment="1">
      <alignment horizontal="center"/>
    </xf>
    <xf numFmtId="0" fontId="14" fillId="40" borderId="0" xfId="0" applyFont="1" applyFill="1" applyBorder="1" applyAlignment="1">
      <alignment horizontal="left" vertical="top" wrapText="1"/>
    </xf>
    <xf numFmtId="0" fontId="18" fillId="40" borderId="0" xfId="0" applyFont="1" applyFill="1" applyAlignment="1">
      <alignment horizontal="left" vertical="top" wrapText="1"/>
    </xf>
    <xf numFmtId="0" fontId="15" fillId="40" borderId="12" xfId="0" applyFont="1" applyFill="1" applyBorder="1" applyAlignment="1">
      <alignment horizontal="left" vertical="top" wrapText="1"/>
    </xf>
    <xf numFmtId="0" fontId="15" fillId="41" borderId="12" xfId="0" applyFont="1" applyFill="1" applyBorder="1" applyAlignment="1">
      <alignment horizontal="left" vertical="top" wrapText="1"/>
    </xf>
    <xf numFmtId="0" fontId="29" fillId="41" borderId="12" xfId="0" applyFont="1" applyFill="1" applyBorder="1" applyAlignment="1">
      <alignment horizontal="left" vertical="top" wrapText="1"/>
    </xf>
    <xf numFmtId="0" fontId="15" fillId="41" borderId="15" xfId="0" applyFont="1" applyFill="1" applyBorder="1" applyAlignment="1">
      <alignment horizontal="left" vertical="top" wrapText="1"/>
    </xf>
    <xf numFmtId="0" fontId="29" fillId="41" borderId="15" xfId="0" applyFont="1" applyFill="1" applyBorder="1" applyAlignment="1">
      <alignment horizontal="left" vertical="top" wrapText="1"/>
    </xf>
    <xf numFmtId="164" fontId="23" fillId="42" borderId="12" xfId="0" applyNumberFormat="1" applyFont="1" applyFill="1" applyBorder="1" applyAlignment="1">
      <alignment horizontal="left" vertical="top" wrapText="1"/>
    </xf>
    <xf numFmtId="164" fontId="23" fillId="41" borderId="12" xfId="0" applyNumberFormat="1" applyFont="1" applyFill="1" applyBorder="1" applyAlignment="1">
      <alignment horizontal="left" vertical="top" wrapText="1"/>
    </xf>
    <xf numFmtId="164" fontId="23" fillId="42" borderId="12" xfId="0" applyNumberFormat="1" applyFont="1" applyFill="1" applyBorder="1" applyAlignment="1">
      <alignment horizontal="left" vertical="top"/>
    </xf>
    <xf numFmtId="164" fontId="23" fillId="41" borderId="12" xfId="0" applyNumberFormat="1" applyFont="1" applyFill="1" applyBorder="1" applyAlignment="1">
      <alignment horizontal="left" vertical="top"/>
    </xf>
    <xf numFmtId="164" fontId="24" fillId="41" borderId="12" xfId="0" applyNumberFormat="1" applyFont="1" applyFill="1" applyBorder="1" applyAlignment="1">
      <alignment horizontal="left" vertical="top" wrapText="1"/>
    </xf>
    <xf numFmtId="164" fontId="24" fillId="41" borderId="12" xfId="0" applyNumberFormat="1" applyFont="1" applyFill="1" applyBorder="1" applyAlignment="1">
      <alignment horizontal="left" vertical="top"/>
    </xf>
    <xf numFmtId="1" fontId="24" fillId="41" borderId="12" xfId="0" applyNumberFormat="1" applyFont="1" applyFill="1" applyBorder="1" applyAlignment="1">
      <alignment horizontal="left" vertical="top"/>
    </xf>
    <xf numFmtId="164" fontId="28" fillId="41" borderId="12" xfId="0" applyNumberFormat="1" applyFont="1" applyFill="1" applyBorder="1" applyAlignment="1">
      <alignment horizontal="left" vertical="top" wrapText="1"/>
    </xf>
    <xf numFmtId="2" fontId="23" fillId="41" borderId="12" xfId="0" applyNumberFormat="1" applyFont="1" applyFill="1" applyBorder="1" applyAlignment="1">
      <alignment horizontal="left" vertical="top"/>
    </xf>
    <xf numFmtId="1" fontId="23" fillId="41" borderId="12" xfId="0" applyNumberFormat="1" applyFont="1" applyFill="1" applyBorder="1" applyAlignment="1">
      <alignment horizontal="left" vertical="top"/>
    </xf>
    <xf numFmtId="1" fontId="23" fillId="42" borderId="12" xfId="0" applyNumberFormat="1" applyFont="1" applyFill="1" applyBorder="1" applyAlignment="1">
      <alignment horizontal="left" vertical="top"/>
    </xf>
    <xf numFmtId="2" fontId="23" fillId="42" borderId="12" xfId="0" applyNumberFormat="1" applyFont="1" applyFill="1" applyBorder="1" applyAlignment="1">
      <alignment horizontal="left" vertical="top" wrapText="1"/>
    </xf>
    <xf numFmtId="2" fontId="23" fillId="41" borderId="12" xfId="0" applyNumberFormat="1" applyFont="1" applyFill="1" applyBorder="1" applyAlignment="1">
      <alignment horizontal="left" vertical="top" wrapText="1"/>
    </xf>
    <xf numFmtId="0" fontId="24" fillId="40" borderId="12" xfId="0" applyFont="1" applyFill="1" applyBorder="1" applyAlignment="1">
      <alignment horizontal="left" vertical="top" wrapText="1"/>
    </xf>
    <xf numFmtId="165" fontId="25" fillId="41" borderId="12" xfId="0" applyNumberFormat="1" applyFont="1" applyFill="1" applyBorder="1" applyAlignment="1">
      <alignment horizontal="left" vertical="top" wrapText="1"/>
    </xf>
    <xf numFmtId="165" fontId="26" fillId="41" borderId="12" xfId="0" applyNumberFormat="1" applyFont="1" applyFill="1" applyBorder="1" applyAlignment="1">
      <alignment horizontal="left" vertical="top" wrapText="1"/>
    </xf>
    <xf numFmtId="0" fontId="26" fillId="41" borderId="12" xfId="0" applyFont="1" applyFill="1" applyBorder="1" applyAlignment="1">
      <alignment horizontal="left" vertical="top" wrapText="1"/>
    </xf>
    <xf numFmtId="0" fontId="24" fillId="41" borderId="12" xfId="0" applyFont="1" applyFill="1" applyBorder="1" applyAlignment="1">
      <alignment horizontal="left" vertical="top" wrapText="1"/>
    </xf>
    <xf numFmtId="0" fontId="27" fillId="41" borderId="12" xfId="0" applyFont="1" applyFill="1" applyBorder="1" applyAlignment="1">
      <alignment horizontal="left" vertical="top" wrapText="1"/>
    </xf>
    <xf numFmtId="0" fontId="15" fillId="40" borderId="0" xfId="0" applyFont="1" applyFill="1" applyAlignment="1">
      <alignment horizontal="left" vertical="top" wrapText="1"/>
    </xf>
    <xf numFmtId="165" fontId="19" fillId="41" borderId="0" xfId="0" applyNumberFormat="1" applyFont="1" applyFill="1" applyAlignment="1">
      <alignment horizontal="left" vertical="top" wrapText="1"/>
    </xf>
    <xf numFmtId="164" fontId="19" fillId="41" borderId="0" xfId="0" applyNumberFormat="1" applyFont="1" applyFill="1" applyAlignment="1">
      <alignment horizontal="left" vertical="top" wrapText="1"/>
    </xf>
    <xf numFmtId="0" fontId="22" fillId="40" borderId="0" xfId="0" applyFont="1" applyFill="1" applyAlignment="1">
      <alignment horizontal="left" vertical="top"/>
    </xf>
    <xf numFmtId="0" fontId="21" fillId="40" borderId="0" xfId="0" applyFont="1" applyFill="1" applyAlignment="1">
      <alignment horizontal="left" vertical="top"/>
    </xf>
    <xf numFmtId="0" fontId="0" fillId="40" borderId="0" xfId="0" applyFill="1" applyAlignment="1">
      <alignment horizontal="left" vertical="top"/>
    </xf>
    <xf numFmtId="0" fontId="0" fillId="40" borderId="0" xfId="0" applyFont="1" applyFill="1" applyAlignment="1">
      <alignment horizontal="left" vertical="top" wrapText="1"/>
    </xf>
    <xf numFmtId="0" fontId="15" fillId="42" borderId="16" xfId="0" applyFont="1" applyFill="1" applyBorder="1" applyAlignment="1">
      <alignment horizontal="center" vertical="center" wrapText="1"/>
    </xf>
    <xf numFmtId="0" fontId="30" fillId="40" borderId="17" xfId="0" applyFont="1" applyFill="1" applyBorder="1" applyAlignment="1">
      <alignment horizontal="left" vertical="top" wrapText="1"/>
    </xf>
    <xf numFmtId="0" fontId="18" fillId="40" borderId="0" xfId="0" applyFont="1" applyFill="1" applyAlignment="1">
      <alignment horizontal="left" vertical="center" wrapText="1"/>
    </xf>
    <xf numFmtId="0" fontId="20" fillId="42" borderId="12" xfId="0" applyFont="1" applyFill="1" applyBorder="1" applyAlignment="1">
      <alignment vertical="center" wrapText="1"/>
    </xf>
    <xf numFmtId="0" fontId="21" fillId="41" borderId="0" xfId="0" applyFont="1" applyFill="1" applyBorder="1" applyAlignment="1">
      <alignment vertical="center" wrapText="1"/>
    </xf>
    <xf numFmtId="0" fontId="14" fillId="40" borderId="0" xfId="0" applyFont="1" applyFill="1" applyBorder="1" applyAlignment="1">
      <alignment horizontal="left" vertical="center" wrapText="1"/>
    </xf>
    <xf numFmtId="0" fontId="14" fillId="40" borderId="14" xfId="0" applyFont="1" applyFill="1" applyBorder="1" applyAlignment="1">
      <alignment horizontal="left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vertical="center" wrapText="1"/>
    </xf>
    <xf numFmtId="0" fontId="15" fillId="42" borderId="18" xfId="0" applyFont="1" applyFill="1" applyBorder="1" applyAlignment="1">
      <alignment horizontal="center" vertical="top" wrapText="1"/>
    </xf>
    <xf numFmtId="0" fontId="15" fillId="42" borderId="19" xfId="0" applyFont="1" applyFill="1" applyBorder="1" applyAlignment="1">
      <alignment horizontal="center" vertical="top" wrapText="1"/>
    </xf>
    <xf numFmtId="0" fontId="15" fillId="42" borderId="20" xfId="0" applyFont="1" applyFill="1" applyBorder="1" applyAlignment="1">
      <alignment horizontal="center" vertical="top" wrapText="1"/>
    </xf>
    <xf numFmtId="0" fontId="15" fillId="42" borderId="21" xfId="0" applyFont="1" applyFill="1" applyBorder="1" applyAlignment="1">
      <alignment horizontal="center" vertical="top" wrapText="1"/>
    </xf>
    <xf numFmtId="0" fontId="15" fillId="42" borderId="14" xfId="0" applyFont="1" applyFill="1" applyBorder="1" applyAlignment="1">
      <alignment horizontal="center" vertical="top" wrapText="1"/>
    </xf>
    <xf numFmtId="0" fontId="15" fillId="42" borderId="22" xfId="0" applyFont="1" applyFill="1" applyBorder="1" applyAlignment="1">
      <alignment horizontal="center" vertical="top" wrapText="1"/>
    </xf>
    <xf numFmtId="0" fontId="15" fillId="40" borderId="23" xfId="0" applyFont="1" applyFill="1" applyBorder="1" applyAlignment="1">
      <alignment horizontal="center" vertical="top" wrapText="1"/>
    </xf>
    <xf numFmtId="0" fontId="15" fillId="40" borderId="24" xfId="0" applyFont="1" applyFill="1" applyBorder="1" applyAlignment="1">
      <alignment horizontal="center" vertical="top" wrapText="1"/>
    </xf>
    <xf numFmtId="0" fontId="15" fillId="40" borderId="25" xfId="0" applyFont="1" applyFill="1" applyBorder="1" applyAlignment="1">
      <alignment horizontal="center" vertical="top" wrapText="1"/>
    </xf>
    <xf numFmtId="0" fontId="15" fillId="40" borderId="26" xfId="0" applyFont="1" applyFill="1" applyBorder="1" applyAlignment="1">
      <alignment horizontal="center" vertical="top" wrapText="1"/>
    </xf>
    <xf numFmtId="0" fontId="15" fillId="40" borderId="17" xfId="0" applyFont="1" applyFill="1" applyBorder="1" applyAlignment="1">
      <alignment horizontal="center" vertical="top" wrapText="1"/>
    </xf>
    <xf numFmtId="0" fontId="15" fillId="40" borderId="27" xfId="0" applyFont="1" applyFill="1" applyBorder="1" applyAlignment="1">
      <alignment horizontal="center" vertical="top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Error 1" xfId="43"/>
    <cellStyle name="Error 2" xfId="44"/>
    <cellStyle name="Footnote 1" xfId="45"/>
    <cellStyle name="Footnote 2" xfId="46"/>
    <cellStyle name="Good 1" xfId="47"/>
    <cellStyle name="Good 2" xfId="48"/>
    <cellStyle name="Heading 1 1" xfId="49"/>
    <cellStyle name="Heading 1 2" xfId="50"/>
    <cellStyle name="Heading 2 1" xfId="51"/>
    <cellStyle name="Heading 2 2" xfId="52"/>
    <cellStyle name="Heading 3" xfId="53"/>
    <cellStyle name="Heading 4" xfId="54"/>
    <cellStyle name="Neutral 1" xfId="55"/>
    <cellStyle name="Neutral 2" xfId="56"/>
    <cellStyle name="Note 1" xfId="57"/>
    <cellStyle name="Note 2" xfId="58"/>
    <cellStyle name="Status 1" xfId="59"/>
    <cellStyle name="Status 2" xfId="60"/>
    <cellStyle name="Text 1" xfId="61"/>
    <cellStyle name="Text 2" xfId="62"/>
    <cellStyle name="Warning 1" xfId="63"/>
    <cellStyle name="Warning 2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ткрывавшаяся гиперссыл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3D3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"/>
  <sheetViews>
    <sheetView tabSelected="1" zoomScale="40" zoomScaleNormal="40" zoomScalePageLayoutView="0" workbookViewId="0" topLeftCell="A2">
      <pane xSplit="5" ySplit="11" topLeftCell="F13" activePane="bottomRight" state="frozen"/>
      <selection pane="topLeft" activeCell="A2" sqref="A2"/>
      <selection pane="topRight" activeCell="F2" sqref="F2"/>
      <selection pane="bottomLeft" activeCell="A12" sqref="A12"/>
      <selection pane="bottomRight" activeCell="A5" sqref="A5"/>
    </sheetView>
  </sheetViews>
  <sheetFormatPr defaultColWidth="8.57421875" defaultRowHeight="12.75" customHeight="1"/>
  <cols>
    <col min="1" max="1" width="9.8515625" style="30" customWidth="1"/>
    <col min="2" max="2" width="83.421875" style="8" customWidth="1"/>
    <col min="3" max="3" width="27.8515625" style="62" customWidth="1"/>
    <col min="4" max="4" width="20.421875" style="62" customWidth="1"/>
    <col min="5" max="5" width="26.140625" style="62" customWidth="1"/>
    <col min="6" max="6" width="23.28125" style="62" customWidth="1"/>
    <col min="7" max="7" width="21.28125" style="62" customWidth="1"/>
    <col min="8" max="8" width="26.140625" style="62" customWidth="1"/>
    <col min="9" max="9" width="20.8515625" style="62" customWidth="1"/>
    <col min="10" max="10" width="21.140625" style="62" customWidth="1"/>
    <col min="11" max="11" width="30.7109375" style="62" customWidth="1"/>
    <col min="12" max="12" width="20.140625" style="62" customWidth="1"/>
    <col min="13" max="13" width="14.57421875" style="62" hidden="1" customWidth="1"/>
    <col min="14" max="14" width="29.421875" style="62" customWidth="1"/>
    <col min="15" max="15" width="16.421875" style="62" customWidth="1"/>
    <col min="16" max="16" width="16.8515625" style="62" customWidth="1"/>
    <col min="17" max="17" width="16.421875" style="62" customWidth="1"/>
    <col min="18" max="18" width="15.7109375" style="62" customWidth="1"/>
    <col min="19" max="19" width="22.8515625" style="8" hidden="1" customWidth="1"/>
    <col min="20" max="136" width="8.57421875" style="7" customWidth="1"/>
    <col min="137" max="16384" width="8.57421875" style="8" customWidth="1"/>
  </cols>
  <sheetData>
    <row r="1" spans="1:136" s="3" customFormat="1" ht="12.75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</row>
    <row r="2" spans="1:136" s="3" customFormat="1" ht="112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4" t="s">
        <v>0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s="3" customFormat="1" ht="12.75" customHeight="1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s="3" customFormat="1" ht="26.25" customHeight="1" hidden="1">
      <c r="A4" s="70"/>
      <c r="B4" s="70"/>
      <c r="C4" s="70"/>
      <c r="D4" s="70"/>
      <c r="E4" s="70"/>
      <c r="F4" s="70"/>
      <c r="G4" s="70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s="3" customFormat="1" ht="26.25" customHeight="1">
      <c r="A5" s="24"/>
      <c r="B5" s="2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65" t="s">
        <v>65</v>
      </c>
      <c r="R5" s="65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9" ht="23.25" customHeight="1">
      <c r="A6" s="71" t="s">
        <v>1</v>
      </c>
      <c r="B6" s="72" t="s">
        <v>2</v>
      </c>
      <c r="C6" s="73" t="s">
        <v>3</v>
      </c>
      <c r="D6" s="74"/>
      <c r="E6" s="74"/>
      <c r="F6" s="74"/>
      <c r="G6" s="75"/>
      <c r="H6" s="79" t="s">
        <v>63</v>
      </c>
      <c r="I6" s="80"/>
      <c r="J6" s="80"/>
      <c r="K6" s="80"/>
      <c r="L6" s="80"/>
      <c r="M6" s="81"/>
      <c r="N6" s="64" t="s">
        <v>64</v>
      </c>
      <c r="O6" s="64"/>
      <c r="P6" s="64"/>
      <c r="Q6" s="64"/>
      <c r="R6" s="64"/>
      <c r="S6" s="64"/>
    </row>
    <row r="7" spans="1:19" ht="45" customHeight="1">
      <c r="A7" s="71"/>
      <c r="B7" s="72"/>
      <c r="C7" s="76"/>
      <c r="D7" s="77"/>
      <c r="E7" s="77"/>
      <c r="F7" s="77"/>
      <c r="G7" s="78"/>
      <c r="H7" s="82"/>
      <c r="I7" s="83"/>
      <c r="J7" s="83"/>
      <c r="K7" s="83"/>
      <c r="L7" s="83"/>
      <c r="M7" s="84"/>
      <c r="N7" s="64"/>
      <c r="O7" s="64"/>
      <c r="P7" s="64"/>
      <c r="Q7" s="64"/>
      <c r="R7" s="64"/>
      <c r="S7" s="64"/>
    </row>
    <row r="8" spans="1:19" ht="63.75" customHeight="1">
      <c r="A8" s="71"/>
      <c r="B8" s="72"/>
      <c r="C8" s="33" t="s">
        <v>4</v>
      </c>
      <c r="D8" s="34" t="s">
        <v>5</v>
      </c>
      <c r="E8" s="34" t="s">
        <v>6</v>
      </c>
      <c r="F8" s="34" t="s">
        <v>7</v>
      </c>
      <c r="G8" s="35" t="s">
        <v>62</v>
      </c>
      <c r="H8" s="36" t="s">
        <v>4</v>
      </c>
      <c r="I8" s="36" t="s">
        <v>5</v>
      </c>
      <c r="J8" s="36" t="s">
        <v>6</v>
      </c>
      <c r="K8" s="36" t="s">
        <v>7</v>
      </c>
      <c r="L8" s="37" t="s">
        <v>62</v>
      </c>
      <c r="M8" s="36" t="s">
        <v>8</v>
      </c>
      <c r="N8" s="36" t="s">
        <v>4</v>
      </c>
      <c r="O8" s="36" t="s">
        <v>5</v>
      </c>
      <c r="P8" s="36" t="s">
        <v>6</v>
      </c>
      <c r="Q8" s="36" t="s">
        <v>7</v>
      </c>
      <c r="R8" s="37" t="s">
        <v>62</v>
      </c>
      <c r="S8" s="25" t="s">
        <v>8</v>
      </c>
    </row>
    <row r="9" spans="1:32" s="12" customFormat="1" ht="51.75" customHeight="1">
      <c r="A9" s="27">
        <v>1</v>
      </c>
      <c r="B9" s="23" t="s">
        <v>9</v>
      </c>
      <c r="C9" s="38">
        <v>5694.2</v>
      </c>
      <c r="D9" s="39"/>
      <c r="E9" s="39">
        <v>3370.5</v>
      </c>
      <c r="F9" s="39">
        <v>2323.7</v>
      </c>
      <c r="G9" s="39"/>
      <c r="H9" s="38">
        <v>5144.2</v>
      </c>
      <c r="I9" s="38"/>
      <c r="J9" s="38">
        <v>3145.5</v>
      </c>
      <c r="K9" s="38">
        <v>1998.7</v>
      </c>
      <c r="L9" s="38"/>
      <c r="M9" s="38"/>
      <c r="N9" s="40">
        <f>H9/C9*100</f>
        <v>90.34104878648449</v>
      </c>
      <c r="O9" s="41"/>
      <c r="P9" s="41">
        <f>J9/E9*100</f>
        <v>93.32443257676903</v>
      </c>
      <c r="Q9" s="41">
        <f>K9/F9*100</f>
        <v>86.01368507122262</v>
      </c>
      <c r="R9" s="41"/>
      <c r="S9" s="11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2" customFormat="1" ht="50.25" customHeight="1">
      <c r="A10" s="27"/>
      <c r="B10" s="9" t="s">
        <v>10</v>
      </c>
      <c r="C10" s="38"/>
      <c r="D10" s="39"/>
      <c r="E10" s="39"/>
      <c r="F10" s="42"/>
      <c r="G10" s="39"/>
      <c r="H10" s="38"/>
      <c r="I10" s="39"/>
      <c r="J10" s="39"/>
      <c r="K10" s="43"/>
      <c r="L10" s="39"/>
      <c r="M10" s="39"/>
      <c r="N10" s="40"/>
      <c r="O10" s="41"/>
      <c r="P10" s="41"/>
      <c r="Q10" s="41"/>
      <c r="R10" s="41"/>
      <c r="S10" s="11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254" s="7" customFormat="1" ht="59.25" customHeight="1">
      <c r="A11" s="27"/>
      <c r="B11" s="14" t="s">
        <v>11</v>
      </c>
      <c r="C11" s="38">
        <v>5694.2</v>
      </c>
      <c r="D11" s="43"/>
      <c r="E11" s="43">
        <v>3370.5</v>
      </c>
      <c r="F11" s="44">
        <v>2324</v>
      </c>
      <c r="G11" s="43"/>
      <c r="H11" s="38">
        <f>I11+J11+K11+L11</f>
        <v>5144.2</v>
      </c>
      <c r="I11" s="43"/>
      <c r="J11" s="43">
        <v>3145.5</v>
      </c>
      <c r="K11" s="43">
        <v>1998.7</v>
      </c>
      <c r="L11" s="43"/>
      <c r="M11" s="43"/>
      <c r="N11" s="40">
        <v>90.3</v>
      </c>
      <c r="O11" s="41"/>
      <c r="P11" s="41">
        <f>J11/E11*100</f>
        <v>93.32443257676903</v>
      </c>
      <c r="Q11" s="41">
        <f>K11/F11*100</f>
        <v>86.00258175559381</v>
      </c>
      <c r="R11" s="41"/>
      <c r="S11" s="11"/>
      <c r="EG11" s="12"/>
      <c r="EH11" s="12"/>
      <c r="EI11" s="12"/>
      <c r="EJ11" s="12"/>
      <c r="EK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s="7" customFormat="1" ht="50.25" customHeight="1">
      <c r="A12" s="27">
        <v>2</v>
      </c>
      <c r="B12" s="23" t="s">
        <v>12</v>
      </c>
      <c r="C12" s="38">
        <f>D12+E12+F12+G12</f>
        <v>0</v>
      </c>
      <c r="D12" s="39"/>
      <c r="E12" s="39"/>
      <c r="F12" s="39">
        <v>0</v>
      </c>
      <c r="G12" s="39"/>
      <c r="H12" s="38"/>
      <c r="I12" s="39"/>
      <c r="J12" s="41"/>
      <c r="K12" s="43"/>
      <c r="L12" s="41"/>
      <c r="M12" s="41"/>
      <c r="N12" s="40"/>
      <c r="O12" s="41"/>
      <c r="P12" s="41"/>
      <c r="Q12" s="41" t="e">
        <f>K12/F12*100</f>
        <v>#DIV/0!</v>
      </c>
      <c r="R12" s="41"/>
      <c r="S12" s="11"/>
      <c r="EG12" s="12"/>
      <c r="EH12" s="12"/>
      <c r="EI12" s="12"/>
      <c r="EJ12" s="12"/>
      <c r="EK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32" s="12" customFormat="1" ht="50.25" customHeight="1">
      <c r="A13" s="27">
        <v>3</v>
      </c>
      <c r="B13" s="23" t="s">
        <v>56</v>
      </c>
      <c r="C13" s="38">
        <v>239.1</v>
      </c>
      <c r="D13" s="42"/>
      <c r="E13" s="42"/>
      <c r="F13" s="39">
        <v>239.1</v>
      </c>
      <c r="G13" s="39"/>
      <c r="H13" s="38">
        <v>239.1</v>
      </c>
      <c r="I13" s="39"/>
      <c r="J13" s="41"/>
      <c r="K13" s="41">
        <v>239.1</v>
      </c>
      <c r="L13" s="41"/>
      <c r="M13" s="41"/>
      <c r="N13" s="40">
        <f>H13/C13*100</f>
        <v>100</v>
      </c>
      <c r="O13" s="41"/>
      <c r="P13" s="41"/>
      <c r="Q13" s="41">
        <f>K13/F13*100</f>
        <v>100</v>
      </c>
      <c r="R13" s="41"/>
      <c r="S13" s="11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2" customFormat="1" ht="39" customHeight="1">
      <c r="A14" s="27">
        <v>4</v>
      </c>
      <c r="B14" s="23" t="s">
        <v>13</v>
      </c>
      <c r="C14" s="38">
        <f>D14+E14+F14+G14</f>
        <v>575</v>
      </c>
      <c r="D14" s="42"/>
      <c r="E14" s="42"/>
      <c r="F14" s="39">
        <v>575</v>
      </c>
      <c r="G14" s="39"/>
      <c r="H14" s="38">
        <v>575</v>
      </c>
      <c r="I14" s="39"/>
      <c r="J14" s="41"/>
      <c r="K14" s="41">
        <v>575</v>
      </c>
      <c r="L14" s="41"/>
      <c r="M14" s="41"/>
      <c r="N14" s="40">
        <f>H14/C14*100</f>
        <v>100</v>
      </c>
      <c r="O14" s="41"/>
      <c r="P14" s="41">
        <v>0</v>
      </c>
      <c r="Q14" s="41">
        <f>K14/F14*100</f>
        <v>100</v>
      </c>
      <c r="R14" s="41"/>
      <c r="S14" s="11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2" customFormat="1" ht="84" customHeight="1">
      <c r="A15" s="27">
        <v>5</v>
      </c>
      <c r="B15" s="23" t="s">
        <v>14</v>
      </c>
      <c r="C15" s="38">
        <v>157579.3</v>
      </c>
      <c r="D15" s="39"/>
      <c r="E15" s="39">
        <f>E16+E17+E18+E19</f>
        <v>58093</v>
      </c>
      <c r="F15" s="39">
        <f>F16+F17+F18+F19+F20</f>
        <v>98486.3</v>
      </c>
      <c r="G15" s="39">
        <f>G16+G17+G18+G19+G20</f>
        <v>1000</v>
      </c>
      <c r="H15" s="38">
        <f>I15+J15+K15+L15+M15</f>
        <v>157579.3</v>
      </c>
      <c r="I15" s="39"/>
      <c r="J15" s="39">
        <f>J16+J17+J18+J19</f>
        <v>58093</v>
      </c>
      <c r="K15" s="39">
        <f>K16+K17+K18+K19+K20</f>
        <v>98486.3</v>
      </c>
      <c r="L15" s="39">
        <f>L16+L17+L18+L19+L20</f>
        <v>1000</v>
      </c>
      <c r="M15" s="39"/>
      <c r="N15" s="40"/>
      <c r="O15" s="41"/>
      <c r="P15" s="41">
        <f>J15/E15*100</f>
        <v>100</v>
      </c>
      <c r="Q15" s="41">
        <f>K15/F15*100</f>
        <v>100</v>
      </c>
      <c r="R15" s="41">
        <f>L15/G15*100</f>
        <v>100</v>
      </c>
      <c r="S15" s="11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2" customFormat="1" ht="44.25" customHeight="1">
      <c r="A16" s="27"/>
      <c r="B16" s="9" t="s">
        <v>15</v>
      </c>
      <c r="C16" s="38"/>
      <c r="D16" s="42"/>
      <c r="E16" s="42"/>
      <c r="F16" s="42"/>
      <c r="G16" s="42"/>
      <c r="H16" s="38"/>
      <c r="I16" s="42"/>
      <c r="J16" s="42"/>
      <c r="K16" s="42"/>
      <c r="L16" s="42"/>
      <c r="M16" s="42"/>
      <c r="N16" s="40"/>
      <c r="O16" s="41"/>
      <c r="P16" s="41"/>
      <c r="Q16" s="43"/>
      <c r="R16" s="43"/>
      <c r="S16" s="13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254" s="7" customFormat="1" ht="74.25" customHeight="1">
      <c r="A17" s="27"/>
      <c r="B17" s="14" t="s">
        <v>16</v>
      </c>
      <c r="C17" s="38">
        <f>D17+E17+F17+G17</f>
        <v>156386</v>
      </c>
      <c r="D17" s="42"/>
      <c r="E17" s="42">
        <v>58093</v>
      </c>
      <c r="F17" s="42">
        <v>98293</v>
      </c>
      <c r="G17" s="42"/>
      <c r="H17" s="38">
        <f>I17+J17+K17+L17+M17</f>
        <v>156386</v>
      </c>
      <c r="I17" s="42"/>
      <c r="J17" s="42">
        <v>58093</v>
      </c>
      <c r="K17" s="42">
        <v>98293</v>
      </c>
      <c r="L17" s="43"/>
      <c r="M17" s="43"/>
      <c r="N17" s="40">
        <f>H17/C17*100</f>
        <v>100</v>
      </c>
      <c r="O17" s="41"/>
      <c r="P17" s="41">
        <f>J17/E17*100</f>
        <v>100</v>
      </c>
      <c r="Q17" s="43">
        <f>K17/F17*100</f>
        <v>100</v>
      </c>
      <c r="R17" s="43"/>
      <c r="S17" s="13"/>
      <c r="EG17" s="12"/>
      <c r="EH17" s="12"/>
      <c r="EI17" s="12"/>
      <c r="EJ17" s="12"/>
      <c r="EK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s="7" customFormat="1" ht="45.75" customHeight="1">
      <c r="A18" s="27"/>
      <c r="B18" s="14" t="s">
        <v>17</v>
      </c>
      <c r="C18" s="38">
        <f>D18+E18+F18+G18</f>
        <v>1000</v>
      </c>
      <c r="D18" s="42"/>
      <c r="E18" s="42"/>
      <c r="F18" s="42"/>
      <c r="G18" s="42">
        <v>1000</v>
      </c>
      <c r="H18" s="38">
        <f>I18+J18+K18+L18+M18</f>
        <v>1000</v>
      </c>
      <c r="I18" s="42"/>
      <c r="J18" s="42"/>
      <c r="K18" s="42"/>
      <c r="L18" s="43">
        <v>1000</v>
      </c>
      <c r="M18" s="43"/>
      <c r="N18" s="40">
        <f>H18/C18*100</f>
        <v>100</v>
      </c>
      <c r="O18" s="41"/>
      <c r="P18" s="41"/>
      <c r="Q18" s="43"/>
      <c r="R18" s="43">
        <f>L18/G18*100</f>
        <v>100</v>
      </c>
      <c r="S18" s="11"/>
      <c r="EG18" s="12"/>
      <c r="EH18" s="12"/>
      <c r="EI18" s="12"/>
      <c r="EJ18" s="12"/>
      <c r="EK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s="7" customFormat="1" ht="61.5" customHeight="1">
      <c r="A19" s="27"/>
      <c r="B19" s="14" t="s">
        <v>18</v>
      </c>
      <c r="C19" s="38">
        <f>D19+E19+F19+G19</f>
        <v>193.3</v>
      </c>
      <c r="D19" s="42"/>
      <c r="E19" s="42"/>
      <c r="F19" s="42">
        <v>193.3</v>
      </c>
      <c r="G19" s="42"/>
      <c r="H19" s="38">
        <f>I19+J19+K19+L19+M19</f>
        <v>193.3</v>
      </c>
      <c r="I19" s="42"/>
      <c r="J19" s="42"/>
      <c r="K19" s="42">
        <v>193.3</v>
      </c>
      <c r="L19" s="43"/>
      <c r="M19" s="43"/>
      <c r="N19" s="40">
        <f>H19/C19*100</f>
        <v>100</v>
      </c>
      <c r="O19" s="41"/>
      <c r="P19" s="41"/>
      <c r="Q19" s="43">
        <f>K19/F19*100</f>
        <v>100</v>
      </c>
      <c r="R19" s="41"/>
      <c r="S19" s="11"/>
      <c r="EG19" s="12"/>
      <c r="EH19" s="12"/>
      <c r="EI19" s="12"/>
      <c r="EJ19" s="12"/>
      <c r="EK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s="7" customFormat="1" ht="49.5" customHeight="1">
      <c r="A20" s="27"/>
      <c r="B20" s="14" t="s">
        <v>19</v>
      </c>
      <c r="C20" s="38">
        <f>D20+E20+F20+G20</f>
        <v>0</v>
      </c>
      <c r="D20" s="42"/>
      <c r="E20" s="42"/>
      <c r="F20" s="42">
        <v>0</v>
      </c>
      <c r="G20" s="42"/>
      <c r="H20" s="38">
        <f>I20+J20+K20+L20+M20</f>
        <v>0</v>
      </c>
      <c r="I20" s="42"/>
      <c r="J20" s="42"/>
      <c r="K20" s="42"/>
      <c r="L20" s="43"/>
      <c r="M20" s="43"/>
      <c r="N20" s="40"/>
      <c r="O20" s="41"/>
      <c r="P20" s="41"/>
      <c r="Q20" s="43"/>
      <c r="R20" s="41"/>
      <c r="S20" s="11"/>
      <c r="EG20" s="12"/>
      <c r="EH20" s="12"/>
      <c r="EI20" s="12"/>
      <c r="EJ20" s="12"/>
      <c r="EK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7" customFormat="1" ht="61.5" customHeight="1">
      <c r="A21" s="27">
        <v>6</v>
      </c>
      <c r="B21" s="23" t="s">
        <v>20</v>
      </c>
      <c r="C21" s="38">
        <f>D21+E21+F21+G21</f>
        <v>0</v>
      </c>
      <c r="D21" s="39"/>
      <c r="E21" s="39">
        <v>0</v>
      </c>
      <c r="F21" s="42">
        <v>0</v>
      </c>
      <c r="G21" s="39"/>
      <c r="H21" s="38">
        <f>I21+J21+K21+L21+M21</f>
        <v>0</v>
      </c>
      <c r="I21" s="39"/>
      <c r="J21" s="41">
        <v>0</v>
      </c>
      <c r="K21" s="43">
        <v>0</v>
      </c>
      <c r="L21" s="41"/>
      <c r="M21" s="41"/>
      <c r="N21" s="40">
        <v>0</v>
      </c>
      <c r="O21" s="41"/>
      <c r="P21" s="41">
        <v>0</v>
      </c>
      <c r="Q21" s="41"/>
      <c r="R21" s="41"/>
      <c r="S21" s="11"/>
      <c r="EG21" s="12"/>
      <c r="EH21" s="12"/>
      <c r="EI21" s="12"/>
      <c r="EJ21" s="12"/>
      <c r="EK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136" s="15" customFormat="1" ht="54" customHeight="1">
      <c r="A22" s="27">
        <v>7</v>
      </c>
      <c r="B22" s="23" t="s">
        <v>57</v>
      </c>
      <c r="C22" s="38">
        <f aca="true" t="shared" si="0" ref="C22:K22">C23+C24+C25+C26+C27</f>
        <v>87235.91</v>
      </c>
      <c r="D22" s="39">
        <f t="shared" si="0"/>
        <v>274.2</v>
      </c>
      <c r="E22" s="39">
        <f t="shared" si="0"/>
        <v>13474.699999999999</v>
      </c>
      <c r="F22" s="39">
        <f t="shared" si="0"/>
        <v>72927.70000000001</v>
      </c>
      <c r="G22" s="39">
        <f t="shared" si="0"/>
        <v>559.31</v>
      </c>
      <c r="H22" s="38">
        <v>87205.9</v>
      </c>
      <c r="I22" s="39">
        <f t="shared" si="0"/>
        <v>274.2</v>
      </c>
      <c r="J22" s="39">
        <f t="shared" si="0"/>
        <v>13454.7</v>
      </c>
      <c r="K22" s="39">
        <f t="shared" si="0"/>
        <v>72917.70000000001</v>
      </c>
      <c r="L22" s="39">
        <v>559.3</v>
      </c>
      <c r="M22" s="39"/>
      <c r="N22" s="40">
        <f aca="true" t="shared" si="1" ref="N22:R23">H22/C22*100</f>
        <v>99.96559902911541</v>
      </c>
      <c r="O22" s="41">
        <f t="shared" si="1"/>
        <v>100</v>
      </c>
      <c r="P22" s="41">
        <f t="shared" si="1"/>
        <v>99.8515736899523</v>
      </c>
      <c r="Q22" s="41">
        <f t="shared" si="1"/>
        <v>99.98628778913911</v>
      </c>
      <c r="R22" s="41">
        <f t="shared" si="1"/>
        <v>99.99821208274481</v>
      </c>
      <c r="S22" s="11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</row>
    <row r="23" spans="1:19" ht="37.5" customHeight="1">
      <c r="A23" s="27"/>
      <c r="B23" s="14" t="s">
        <v>21</v>
      </c>
      <c r="C23" s="38">
        <f aca="true" t="shared" si="2" ref="C23:C38">D23+E23+F23+G23</f>
        <v>45130.3</v>
      </c>
      <c r="D23" s="42">
        <v>274.2</v>
      </c>
      <c r="E23" s="42">
        <v>10202.1</v>
      </c>
      <c r="F23" s="42">
        <v>34487.3</v>
      </c>
      <c r="G23" s="42">
        <v>166.7</v>
      </c>
      <c r="H23" s="38">
        <f>I23+J23+K23+L23+M23</f>
        <v>45113.2</v>
      </c>
      <c r="I23" s="42">
        <v>274.2</v>
      </c>
      <c r="J23" s="42">
        <v>10185</v>
      </c>
      <c r="K23" s="42">
        <v>34487.3</v>
      </c>
      <c r="L23" s="42">
        <v>166.7</v>
      </c>
      <c r="M23" s="43"/>
      <c r="N23" s="40">
        <f t="shared" si="1"/>
        <v>99.96210971342977</v>
      </c>
      <c r="O23" s="43">
        <f t="shared" si="1"/>
        <v>100</v>
      </c>
      <c r="P23" s="41">
        <f t="shared" si="1"/>
        <v>99.83238744964271</v>
      </c>
      <c r="Q23" s="43">
        <f t="shared" si="1"/>
        <v>100</v>
      </c>
      <c r="R23" s="43">
        <f t="shared" si="1"/>
        <v>100</v>
      </c>
      <c r="S23" s="11"/>
    </row>
    <row r="24" spans="1:19" ht="34.5" customHeight="1">
      <c r="A24" s="27"/>
      <c r="B24" s="14" t="s">
        <v>22</v>
      </c>
      <c r="C24" s="38">
        <f t="shared" si="2"/>
        <v>20994.5</v>
      </c>
      <c r="D24" s="42"/>
      <c r="E24" s="42">
        <v>2395.7</v>
      </c>
      <c r="F24" s="42">
        <v>18214</v>
      </c>
      <c r="G24" s="42">
        <v>384.8</v>
      </c>
      <c r="H24" s="38">
        <v>20994.5</v>
      </c>
      <c r="I24" s="42"/>
      <c r="J24" s="42">
        <v>2395.7</v>
      </c>
      <c r="K24" s="42">
        <v>18214</v>
      </c>
      <c r="L24" s="42">
        <v>384.8</v>
      </c>
      <c r="M24" s="43"/>
      <c r="N24" s="40">
        <f>H24/C24*100</f>
        <v>100</v>
      </c>
      <c r="O24" s="43"/>
      <c r="P24" s="41">
        <f aca="true" t="shared" si="3" ref="P24:R25">J24/E24*100</f>
        <v>100</v>
      </c>
      <c r="Q24" s="43">
        <f t="shared" si="3"/>
        <v>100</v>
      </c>
      <c r="R24" s="43">
        <f t="shared" si="3"/>
        <v>100</v>
      </c>
      <c r="S24" s="11"/>
    </row>
    <row r="25" spans="1:19" ht="28.5" customHeight="1">
      <c r="A25" s="27"/>
      <c r="B25" s="14" t="s">
        <v>23</v>
      </c>
      <c r="C25" s="38">
        <f t="shared" si="2"/>
        <v>12900.609999999999</v>
      </c>
      <c r="D25" s="42"/>
      <c r="E25" s="42">
        <v>876.9</v>
      </c>
      <c r="F25" s="42">
        <v>12015.9</v>
      </c>
      <c r="G25" s="45">
        <v>7.81</v>
      </c>
      <c r="H25" s="38">
        <f>I25+J25+K25+L25+M25</f>
        <v>12897.699999999999</v>
      </c>
      <c r="I25" s="42"/>
      <c r="J25" s="42">
        <v>874</v>
      </c>
      <c r="K25" s="42">
        <v>12015.9</v>
      </c>
      <c r="L25" s="42">
        <v>7.8</v>
      </c>
      <c r="M25" s="43"/>
      <c r="N25" s="40">
        <f>H25/C25*100</f>
        <v>99.9774429271174</v>
      </c>
      <c r="O25" s="43"/>
      <c r="P25" s="41">
        <f t="shared" si="3"/>
        <v>99.66928954270726</v>
      </c>
      <c r="Q25" s="43">
        <f t="shared" si="3"/>
        <v>100</v>
      </c>
      <c r="R25" s="43">
        <f t="shared" si="3"/>
        <v>99.87195902688862</v>
      </c>
      <c r="S25" s="11"/>
    </row>
    <row r="26" spans="1:19" ht="33" customHeight="1">
      <c r="A26" s="27"/>
      <c r="B26" s="14" t="s">
        <v>24</v>
      </c>
      <c r="C26" s="38">
        <f t="shared" si="2"/>
        <v>8210.5</v>
      </c>
      <c r="D26" s="42"/>
      <c r="E26" s="42"/>
      <c r="F26" s="42">
        <v>8210.5</v>
      </c>
      <c r="G26" s="42"/>
      <c r="H26" s="38">
        <f>I26+J26+K26+L26+M26</f>
        <v>8200.5</v>
      </c>
      <c r="I26" s="42"/>
      <c r="J26" s="42"/>
      <c r="K26" s="42">
        <v>8200.5</v>
      </c>
      <c r="L26" s="42"/>
      <c r="M26" s="43"/>
      <c r="N26" s="40">
        <f>H26/C26*100</f>
        <v>99.8782047378357</v>
      </c>
      <c r="O26" s="43"/>
      <c r="P26" s="41"/>
      <c r="Q26" s="43">
        <f>K26/F26*100</f>
        <v>99.8782047378357</v>
      </c>
      <c r="R26" s="43"/>
      <c r="S26" s="11"/>
    </row>
    <row r="27" spans="1:19" ht="43.5" customHeight="1">
      <c r="A27" s="27"/>
      <c r="B27" s="14" t="s">
        <v>25</v>
      </c>
      <c r="C27" s="38">
        <f t="shared" si="2"/>
        <v>0</v>
      </c>
      <c r="D27" s="42"/>
      <c r="E27" s="42"/>
      <c r="F27" s="42"/>
      <c r="G27" s="42"/>
      <c r="H27" s="38">
        <f>I27+J27+K27+L27+M27</f>
        <v>0</v>
      </c>
      <c r="I27" s="42"/>
      <c r="J27" s="42"/>
      <c r="K27" s="42"/>
      <c r="L27" s="42"/>
      <c r="M27" s="43"/>
      <c r="N27" s="40"/>
      <c r="O27" s="43"/>
      <c r="P27" s="41"/>
      <c r="Q27" s="43"/>
      <c r="R27" s="43"/>
      <c r="S27" s="11"/>
    </row>
    <row r="28" spans="1:32" s="12" customFormat="1" ht="78" customHeight="1">
      <c r="A28" s="27">
        <v>8</v>
      </c>
      <c r="B28" s="23" t="s">
        <v>58</v>
      </c>
      <c r="C28" s="38">
        <f t="shared" si="2"/>
        <v>29534</v>
      </c>
      <c r="D28" s="39"/>
      <c r="E28" s="39">
        <f>E29+E30</f>
        <v>8436.2</v>
      </c>
      <c r="F28" s="39">
        <v>20532.8</v>
      </c>
      <c r="G28" s="39">
        <v>565</v>
      </c>
      <c r="H28" s="38">
        <f>I28+J28+K28+L28</f>
        <v>29341.4</v>
      </c>
      <c r="I28" s="39"/>
      <c r="J28" s="39">
        <v>8436.2</v>
      </c>
      <c r="K28" s="39">
        <v>20460.2</v>
      </c>
      <c r="L28" s="39">
        <v>445</v>
      </c>
      <c r="M28" s="39"/>
      <c r="N28" s="40">
        <f aca="true" t="shared" si="4" ref="N28:N39">H28/C28*100</f>
        <v>99.34787025123588</v>
      </c>
      <c r="O28" s="41"/>
      <c r="P28" s="41">
        <f>J28/E28*100</f>
        <v>100</v>
      </c>
      <c r="Q28" s="41">
        <f>K28/F28*100</f>
        <v>99.64641938751656</v>
      </c>
      <c r="R28" s="41">
        <f>L28/G28*100</f>
        <v>78.76106194690266</v>
      </c>
      <c r="S28" s="11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136" s="12" customFormat="1" ht="57" customHeight="1">
      <c r="A29" s="27"/>
      <c r="B29" s="14" t="s">
        <v>26</v>
      </c>
      <c r="C29" s="38">
        <f t="shared" si="2"/>
        <v>16596.5</v>
      </c>
      <c r="D29" s="42"/>
      <c r="E29" s="42">
        <v>7024.7</v>
      </c>
      <c r="F29" s="42">
        <v>9571.8</v>
      </c>
      <c r="G29" s="42"/>
      <c r="H29" s="38">
        <f>I29+J29+K29+L29</f>
        <v>16523.9</v>
      </c>
      <c r="I29" s="39"/>
      <c r="J29" s="43">
        <v>7024.7</v>
      </c>
      <c r="K29" s="42">
        <v>9499.2</v>
      </c>
      <c r="L29" s="43"/>
      <c r="M29" s="43"/>
      <c r="N29" s="40">
        <f t="shared" si="4"/>
        <v>99.56255837074083</v>
      </c>
      <c r="O29" s="43"/>
      <c r="P29" s="41">
        <f>J29/E29*100</f>
        <v>100</v>
      </c>
      <c r="Q29" s="43">
        <f>K29/F29*100</f>
        <v>99.24152197078921</v>
      </c>
      <c r="R29" s="43"/>
      <c r="S29" s="11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</row>
    <row r="30" spans="1:136" s="12" customFormat="1" ht="33" customHeight="1">
      <c r="A30" s="27"/>
      <c r="B30" s="14" t="s">
        <v>27</v>
      </c>
      <c r="C30" s="38">
        <f t="shared" si="2"/>
        <v>12937.5</v>
      </c>
      <c r="D30" s="42"/>
      <c r="E30" s="42">
        <v>1411.5</v>
      </c>
      <c r="F30" s="42">
        <v>10961</v>
      </c>
      <c r="G30" s="42">
        <v>565</v>
      </c>
      <c r="H30" s="38">
        <f>I30+J30+K30+L30</f>
        <v>12817.5</v>
      </c>
      <c r="I30" s="42"/>
      <c r="J30" s="43">
        <v>1411.5</v>
      </c>
      <c r="K30" s="43">
        <v>10961</v>
      </c>
      <c r="L30" s="43">
        <v>445</v>
      </c>
      <c r="M30" s="43"/>
      <c r="N30" s="40">
        <f t="shared" si="4"/>
        <v>99.07246376811594</v>
      </c>
      <c r="O30" s="41"/>
      <c r="P30" s="41">
        <f>J30/E30*100</f>
        <v>100</v>
      </c>
      <c r="Q30" s="43">
        <f>K30/F30*100</f>
        <v>100</v>
      </c>
      <c r="R30" s="43">
        <f>L30/G30*100</f>
        <v>78.76106194690266</v>
      </c>
      <c r="S30" s="11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</row>
    <row r="31" spans="1:136" s="12" customFormat="1" ht="66" customHeight="1">
      <c r="A31" s="27">
        <v>9</v>
      </c>
      <c r="B31" s="23" t="s">
        <v>52</v>
      </c>
      <c r="C31" s="38">
        <f t="shared" si="2"/>
        <v>1207.5</v>
      </c>
      <c r="D31" s="39"/>
      <c r="E31" s="39"/>
      <c r="F31" s="39">
        <v>1207.5</v>
      </c>
      <c r="G31" s="39"/>
      <c r="H31" s="38">
        <v>1207.5</v>
      </c>
      <c r="I31" s="39"/>
      <c r="J31" s="39">
        <f>J32+J33+J34</f>
        <v>0</v>
      </c>
      <c r="K31" s="39">
        <v>1207.5</v>
      </c>
      <c r="L31" s="39"/>
      <c r="M31" s="39"/>
      <c r="N31" s="40">
        <f t="shared" si="4"/>
        <v>100</v>
      </c>
      <c r="O31" s="41"/>
      <c r="P31" s="41">
        <v>0</v>
      </c>
      <c r="Q31" s="41">
        <f aca="true" t="shared" si="5" ref="Q31:Q39">K31/F31*100</f>
        <v>100</v>
      </c>
      <c r="R31" s="41"/>
      <c r="S31" s="11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</row>
    <row r="32" spans="1:136" s="12" customFormat="1" ht="43.5" customHeight="1">
      <c r="A32" s="27"/>
      <c r="B32" s="9" t="s">
        <v>53</v>
      </c>
      <c r="C32" s="38">
        <f t="shared" si="2"/>
        <v>335</v>
      </c>
      <c r="D32" s="39"/>
      <c r="E32" s="39"/>
      <c r="F32" s="42">
        <v>335</v>
      </c>
      <c r="G32" s="39"/>
      <c r="H32" s="38">
        <v>335</v>
      </c>
      <c r="I32" s="39"/>
      <c r="J32" s="41"/>
      <c r="K32" s="43">
        <v>335</v>
      </c>
      <c r="L32" s="41"/>
      <c r="M32" s="41"/>
      <c r="N32" s="40">
        <f t="shared" si="4"/>
        <v>100</v>
      </c>
      <c r="O32" s="41"/>
      <c r="P32" s="41">
        <v>0</v>
      </c>
      <c r="Q32" s="43">
        <f t="shared" si="5"/>
        <v>100</v>
      </c>
      <c r="R32" s="41"/>
      <c r="S32" s="11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</row>
    <row r="33" spans="1:136" s="12" customFormat="1" ht="51" customHeight="1">
      <c r="A33" s="27"/>
      <c r="B33" s="9" t="s">
        <v>54</v>
      </c>
      <c r="C33" s="38">
        <f t="shared" si="2"/>
        <v>712.5</v>
      </c>
      <c r="D33" s="39"/>
      <c r="E33" s="39"/>
      <c r="F33" s="42">
        <v>712.5</v>
      </c>
      <c r="G33" s="39"/>
      <c r="H33" s="38">
        <f aca="true" t="shared" si="6" ref="H33:H39">I33+J33+K33+L33</f>
        <v>712.5</v>
      </c>
      <c r="I33" s="39"/>
      <c r="J33" s="41"/>
      <c r="K33" s="43">
        <v>712.5</v>
      </c>
      <c r="L33" s="41"/>
      <c r="M33" s="41"/>
      <c r="N33" s="40">
        <f t="shared" si="4"/>
        <v>100</v>
      </c>
      <c r="O33" s="41"/>
      <c r="P33" s="41">
        <v>0</v>
      </c>
      <c r="Q33" s="43">
        <f t="shared" si="5"/>
        <v>100</v>
      </c>
      <c r="R33" s="41"/>
      <c r="S33" s="11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</row>
    <row r="34" spans="1:136" s="12" customFormat="1" ht="66" customHeight="1">
      <c r="A34" s="27"/>
      <c r="B34" s="9" t="s">
        <v>55</v>
      </c>
      <c r="C34" s="38">
        <f t="shared" si="2"/>
        <v>160</v>
      </c>
      <c r="D34" s="39"/>
      <c r="E34" s="42"/>
      <c r="F34" s="42">
        <v>160</v>
      </c>
      <c r="G34" s="39"/>
      <c r="H34" s="38">
        <v>160</v>
      </c>
      <c r="I34" s="39"/>
      <c r="J34" s="43"/>
      <c r="K34" s="43">
        <v>160</v>
      </c>
      <c r="L34" s="41"/>
      <c r="M34" s="41"/>
      <c r="N34" s="40">
        <f t="shared" si="4"/>
        <v>100</v>
      </c>
      <c r="O34" s="41"/>
      <c r="P34" s="41">
        <v>0</v>
      </c>
      <c r="Q34" s="43">
        <f t="shared" si="5"/>
        <v>100</v>
      </c>
      <c r="R34" s="41"/>
      <c r="S34" s="11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</row>
    <row r="35" spans="1:136" s="12" customFormat="1" ht="75" customHeight="1">
      <c r="A35" s="27">
        <v>10</v>
      </c>
      <c r="B35" s="23" t="s">
        <v>28</v>
      </c>
      <c r="C35" s="38">
        <f t="shared" si="2"/>
        <v>364.4</v>
      </c>
      <c r="D35" s="39"/>
      <c r="E35" s="39">
        <v>143</v>
      </c>
      <c r="F35" s="39">
        <v>221.4</v>
      </c>
      <c r="G35" s="39"/>
      <c r="H35" s="38">
        <v>364.4</v>
      </c>
      <c r="I35" s="39"/>
      <c r="J35" s="41">
        <v>143</v>
      </c>
      <c r="K35" s="46">
        <v>221.4</v>
      </c>
      <c r="L35" s="41"/>
      <c r="M35" s="41"/>
      <c r="N35" s="40">
        <f t="shared" si="4"/>
        <v>100</v>
      </c>
      <c r="O35" s="47"/>
      <c r="P35" s="41">
        <f>J35/E35*100</f>
        <v>100</v>
      </c>
      <c r="Q35" s="43">
        <f t="shared" si="5"/>
        <v>100</v>
      </c>
      <c r="R35" s="41"/>
      <c r="S35" s="11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</row>
    <row r="36" spans="1:136" s="12" customFormat="1" ht="46.5" customHeight="1">
      <c r="A36" s="27">
        <v>11</v>
      </c>
      <c r="B36" s="23" t="s">
        <v>59</v>
      </c>
      <c r="C36" s="38">
        <f t="shared" si="2"/>
        <v>316</v>
      </c>
      <c r="D36" s="39"/>
      <c r="E36" s="39"/>
      <c r="F36" s="39">
        <v>316</v>
      </c>
      <c r="G36" s="39"/>
      <c r="H36" s="38">
        <f t="shared" si="6"/>
        <v>316</v>
      </c>
      <c r="I36" s="39"/>
      <c r="J36" s="41"/>
      <c r="K36" s="41">
        <v>316</v>
      </c>
      <c r="L36" s="41"/>
      <c r="M36" s="41"/>
      <c r="N36" s="40">
        <f t="shared" si="4"/>
        <v>100</v>
      </c>
      <c r="O36" s="41"/>
      <c r="P36" s="41"/>
      <c r="Q36" s="41">
        <f t="shared" si="5"/>
        <v>100</v>
      </c>
      <c r="R36" s="41"/>
      <c r="S36" s="11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</row>
    <row r="37" spans="1:136" s="12" customFormat="1" ht="57" customHeight="1">
      <c r="A37" s="27">
        <v>12</v>
      </c>
      <c r="B37" s="23" t="s">
        <v>29</v>
      </c>
      <c r="C37" s="38">
        <f t="shared" si="2"/>
        <v>930.8</v>
      </c>
      <c r="D37" s="39"/>
      <c r="E37" s="39"/>
      <c r="F37" s="39">
        <v>930.8</v>
      </c>
      <c r="G37" s="39"/>
      <c r="H37" s="38">
        <f t="shared" si="6"/>
        <v>922.2</v>
      </c>
      <c r="I37" s="39"/>
      <c r="J37" s="41"/>
      <c r="K37" s="41">
        <v>922.2</v>
      </c>
      <c r="L37" s="41"/>
      <c r="M37" s="41"/>
      <c r="N37" s="40">
        <f t="shared" si="4"/>
        <v>99.07606360120327</v>
      </c>
      <c r="O37" s="41"/>
      <c r="P37" s="41"/>
      <c r="Q37" s="41">
        <f t="shared" si="5"/>
        <v>99.07606360120327</v>
      </c>
      <c r="R37" s="41"/>
      <c r="S37" s="11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</row>
    <row r="38" spans="1:136" s="12" customFormat="1" ht="46.5" customHeight="1">
      <c r="A38" s="27">
        <v>13</v>
      </c>
      <c r="B38" s="23" t="s">
        <v>30</v>
      </c>
      <c r="C38" s="38">
        <f t="shared" si="2"/>
        <v>198762.4</v>
      </c>
      <c r="D38" s="39"/>
      <c r="E38" s="39">
        <v>129202</v>
      </c>
      <c r="F38" s="39">
        <v>69560.4</v>
      </c>
      <c r="G38" s="39"/>
      <c r="H38" s="38">
        <f t="shared" si="6"/>
        <v>173632.5</v>
      </c>
      <c r="I38" s="39"/>
      <c r="J38" s="41">
        <v>107910</v>
      </c>
      <c r="K38" s="41">
        <v>65722.5</v>
      </c>
      <c r="L38" s="41"/>
      <c r="M38" s="41"/>
      <c r="N38" s="40">
        <f t="shared" si="4"/>
        <v>87.35681396481428</v>
      </c>
      <c r="O38" s="41"/>
      <c r="P38" s="41">
        <f>J38/E38*100</f>
        <v>83.52037894150244</v>
      </c>
      <c r="Q38" s="41">
        <f t="shared" si="5"/>
        <v>94.48263667258958</v>
      </c>
      <c r="R38" s="41"/>
      <c r="S38" s="11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</row>
    <row r="39" spans="1:136" s="12" customFormat="1" ht="90" customHeight="1">
      <c r="A39" s="27">
        <v>14</v>
      </c>
      <c r="B39" s="23" t="s">
        <v>31</v>
      </c>
      <c r="C39" s="38">
        <f>D39+E39+F39+G39</f>
        <v>141.8</v>
      </c>
      <c r="D39" s="39"/>
      <c r="E39" s="39"/>
      <c r="F39" s="39">
        <v>141.8</v>
      </c>
      <c r="G39" s="39"/>
      <c r="H39" s="38">
        <f t="shared" si="6"/>
        <v>141.8</v>
      </c>
      <c r="I39" s="39"/>
      <c r="J39" s="41"/>
      <c r="K39" s="41">
        <v>141.8</v>
      </c>
      <c r="L39" s="41"/>
      <c r="M39" s="41"/>
      <c r="N39" s="40">
        <f t="shared" si="4"/>
        <v>100</v>
      </c>
      <c r="O39" s="41"/>
      <c r="P39" s="41"/>
      <c r="Q39" s="41">
        <f t="shared" si="5"/>
        <v>100</v>
      </c>
      <c r="R39" s="41"/>
      <c r="S39" s="11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</row>
    <row r="40" spans="1:136" s="12" customFormat="1" ht="51.75" customHeight="1">
      <c r="A40" s="27">
        <v>15</v>
      </c>
      <c r="B40" s="23" t="s">
        <v>32</v>
      </c>
      <c r="C40" s="38"/>
      <c r="D40" s="39"/>
      <c r="E40" s="39"/>
      <c r="F40" s="39"/>
      <c r="G40" s="39"/>
      <c r="H40" s="38"/>
      <c r="I40" s="39"/>
      <c r="J40" s="41"/>
      <c r="K40" s="41"/>
      <c r="L40" s="41"/>
      <c r="M40" s="41"/>
      <c r="N40" s="48"/>
      <c r="O40" s="41"/>
      <c r="P40" s="41"/>
      <c r="Q40" s="47"/>
      <c r="R40" s="41"/>
      <c r="S40" s="11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</row>
    <row r="41" spans="1:136" s="12" customFormat="1" ht="69" customHeight="1">
      <c r="A41" s="27">
        <v>16</v>
      </c>
      <c r="B41" s="23" t="s">
        <v>60</v>
      </c>
      <c r="C41" s="38">
        <f aca="true" t="shared" si="7" ref="C41:C48">D41+E41+F41+G41</f>
        <v>8137.9</v>
      </c>
      <c r="D41" s="39"/>
      <c r="E41" s="39">
        <v>974.2</v>
      </c>
      <c r="F41" s="39">
        <v>7163.7</v>
      </c>
      <c r="G41" s="39"/>
      <c r="H41" s="38">
        <f>I41+J41+K41+L41</f>
        <v>8137.9</v>
      </c>
      <c r="I41" s="39"/>
      <c r="J41" s="41">
        <v>974.2</v>
      </c>
      <c r="K41" s="41">
        <v>7163.7</v>
      </c>
      <c r="L41" s="41"/>
      <c r="M41" s="41"/>
      <c r="N41" s="40">
        <f aca="true" t="shared" si="8" ref="N41:N50">H41/C41*100</f>
        <v>100</v>
      </c>
      <c r="O41" s="41"/>
      <c r="P41" s="41">
        <v>0</v>
      </c>
      <c r="Q41" s="41">
        <f>K41/F41*100</f>
        <v>100</v>
      </c>
      <c r="R41" s="41"/>
      <c r="S41" s="11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</row>
    <row r="42" spans="1:136" s="12" customFormat="1" ht="94.5" customHeight="1">
      <c r="A42" s="27">
        <v>17</v>
      </c>
      <c r="B42" s="23" t="s">
        <v>33</v>
      </c>
      <c r="C42" s="38">
        <f t="shared" si="7"/>
        <v>17797.1</v>
      </c>
      <c r="D42" s="39"/>
      <c r="E42" s="39"/>
      <c r="F42" s="39">
        <v>17797.1</v>
      </c>
      <c r="G42" s="39"/>
      <c r="H42" s="38">
        <f>I42+J42+K42+L42</f>
        <v>17730.1</v>
      </c>
      <c r="I42" s="39"/>
      <c r="J42" s="41"/>
      <c r="K42" s="41">
        <v>17730.1</v>
      </c>
      <c r="L42" s="41"/>
      <c r="M42" s="41"/>
      <c r="N42" s="40">
        <f t="shared" si="8"/>
        <v>99.62353417129756</v>
      </c>
      <c r="O42" s="41"/>
      <c r="P42" s="41">
        <v>0</v>
      </c>
      <c r="Q42" s="41">
        <f>K42/F42*100</f>
        <v>99.62353417129756</v>
      </c>
      <c r="R42" s="41"/>
      <c r="S42" s="11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</row>
    <row r="43" spans="1:136" s="12" customFormat="1" ht="58.5" customHeight="1">
      <c r="A43" s="27">
        <v>18</v>
      </c>
      <c r="B43" s="23" t="s">
        <v>34</v>
      </c>
      <c r="C43" s="38">
        <f t="shared" si="7"/>
        <v>1223194.5</v>
      </c>
      <c r="D43" s="39">
        <f>D44+D45+D46+D47+D48</f>
        <v>60852.8</v>
      </c>
      <c r="E43" s="39">
        <f>E44+E45+E46+E47+E48</f>
        <v>612020.6</v>
      </c>
      <c r="F43" s="39">
        <f>F44+F45+F46+F47+F48</f>
        <v>489770.6</v>
      </c>
      <c r="G43" s="39">
        <f>G44+G45+G46+G47+G48</f>
        <v>60550.5</v>
      </c>
      <c r="H43" s="38">
        <f aca="true" t="shared" si="9" ref="H43:H48">I43+J43+K43+L43+M43</f>
        <v>1185317.4999999998</v>
      </c>
      <c r="I43" s="39">
        <f>I44+I45+I46+I47+I48</f>
        <v>59509.4</v>
      </c>
      <c r="J43" s="39">
        <f>J44+J45+J46+J47+J48</f>
        <v>585806.7</v>
      </c>
      <c r="K43" s="39">
        <f>K44+K45+K46+K47+K48</f>
        <v>485633.19999999995</v>
      </c>
      <c r="L43" s="39">
        <f>L44+L45+L46+L47+L48</f>
        <v>54368.2</v>
      </c>
      <c r="M43" s="39"/>
      <c r="N43" s="40">
        <f t="shared" si="8"/>
        <v>96.90343604389979</v>
      </c>
      <c r="O43" s="41">
        <f>I43/D43*100</f>
        <v>97.79237767202167</v>
      </c>
      <c r="P43" s="41">
        <f>J43/E43*100</f>
        <v>95.716827178693</v>
      </c>
      <c r="Q43" s="41">
        <f>K43/F43*100</f>
        <v>99.15523716613451</v>
      </c>
      <c r="R43" s="41">
        <f>L43/G43*100</f>
        <v>89.7898448402573</v>
      </c>
      <c r="S43" s="11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</row>
    <row r="44" spans="1:136" s="12" customFormat="1" ht="33" customHeight="1">
      <c r="A44" s="27"/>
      <c r="B44" s="14" t="s">
        <v>35</v>
      </c>
      <c r="C44" s="38">
        <f t="shared" si="7"/>
        <v>239634.6</v>
      </c>
      <c r="D44" s="42"/>
      <c r="E44" s="42">
        <v>105699.6</v>
      </c>
      <c r="F44" s="42">
        <v>109569.9</v>
      </c>
      <c r="G44" s="42">
        <v>24365.1</v>
      </c>
      <c r="H44" s="38">
        <f t="shared" si="9"/>
        <v>234045.8</v>
      </c>
      <c r="I44" s="42"/>
      <c r="J44" s="43">
        <v>105648.2</v>
      </c>
      <c r="K44" s="43">
        <v>109569.9</v>
      </c>
      <c r="L44" s="43">
        <v>18827.7</v>
      </c>
      <c r="M44" s="43"/>
      <c r="N44" s="40">
        <f t="shared" si="8"/>
        <v>97.66778253223866</v>
      </c>
      <c r="O44" s="43"/>
      <c r="P44" s="41">
        <f>J44/E44*100</f>
        <v>99.95137162297681</v>
      </c>
      <c r="Q44" s="43">
        <v>100</v>
      </c>
      <c r="R44" s="43">
        <f>L44/G44*100</f>
        <v>77.27323097381091</v>
      </c>
      <c r="S44" s="11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</row>
    <row r="45" spans="1:136" s="12" customFormat="1" ht="43.5" customHeight="1">
      <c r="A45" s="27"/>
      <c r="B45" s="14" t="s">
        <v>36</v>
      </c>
      <c r="C45" s="38">
        <f t="shared" si="7"/>
        <v>743609.0999999999</v>
      </c>
      <c r="D45" s="42">
        <v>58977.3</v>
      </c>
      <c r="E45" s="42">
        <v>451953.3</v>
      </c>
      <c r="F45" s="42">
        <v>200039.3</v>
      </c>
      <c r="G45" s="42">
        <v>32639.2</v>
      </c>
      <c r="H45" s="38">
        <f t="shared" si="9"/>
        <v>712017.5</v>
      </c>
      <c r="I45" s="42">
        <v>57633.9</v>
      </c>
      <c r="J45" s="43">
        <v>425791</v>
      </c>
      <c r="K45" s="43">
        <v>196059.8</v>
      </c>
      <c r="L45" s="43">
        <v>32532.8</v>
      </c>
      <c r="M45" s="43"/>
      <c r="N45" s="40">
        <f t="shared" si="8"/>
        <v>95.75158507339408</v>
      </c>
      <c r="O45" s="43">
        <f>I45/D45*100</f>
        <v>97.72217446373435</v>
      </c>
      <c r="P45" s="41">
        <f>J45/E45*100</f>
        <v>94.2112824488725</v>
      </c>
      <c r="Q45" s="43">
        <v>98</v>
      </c>
      <c r="R45" s="43">
        <f>L45/G45*100</f>
        <v>99.67401161793181</v>
      </c>
      <c r="S45" s="11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</row>
    <row r="46" spans="1:136" s="12" customFormat="1" ht="42" customHeight="1">
      <c r="A46" s="27"/>
      <c r="B46" s="14" t="s">
        <v>37</v>
      </c>
      <c r="C46" s="38">
        <f t="shared" si="7"/>
        <v>23688.8</v>
      </c>
      <c r="D46" s="42"/>
      <c r="E46" s="42"/>
      <c r="F46" s="42">
        <v>23688.8</v>
      </c>
      <c r="G46" s="42"/>
      <c r="H46" s="38">
        <f t="shared" si="9"/>
        <v>23688.8</v>
      </c>
      <c r="I46" s="42"/>
      <c r="J46" s="43"/>
      <c r="K46" s="43">
        <v>23688.8</v>
      </c>
      <c r="L46" s="43"/>
      <c r="M46" s="43"/>
      <c r="N46" s="40">
        <f t="shared" si="8"/>
        <v>100</v>
      </c>
      <c r="O46" s="43"/>
      <c r="P46" s="41"/>
      <c r="Q46" s="43">
        <f>K46/F46*100</f>
        <v>100</v>
      </c>
      <c r="R46" s="43"/>
      <c r="S46" s="11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</row>
    <row r="47" spans="1:136" s="12" customFormat="1" ht="39.75" customHeight="1">
      <c r="A47" s="27"/>
      <c r="B47" s="14" t="s">
        <v>38</v>
      </c>
      <c r="C47" s="38">
        <f t="shared" si="7"/>
        <v>56243.2</v>
      </c>
      <c r="D47" s="42">
        <v>1875.5</v>
      </c>
      <c r="E47" s="42">
        <v>54367.7</v>
      </c>
      <c r="F47" s="42">
        <v>0</v>
      </c>
      <c r="G47" s="42">
        <v>0</v>
      </c>
      <c r="H47" s="38">
        <f t="shared" si="9"/>
        <v>56243</v>
      </c>
      <c r="I47" s="42">
        <v>1875.5</v>
      </c>
      <c r="J47" s="43">
        <v>54367.5</v>
      </c>
      <c r="K47" s="43">
        <v>0</v>
      </c>
      <c r="L47" s="43">
        <v>0</v>
      </c>
      <c r="M47" s="43"/>
      <c r="N47" s="40">
        <f t="shared" si="8"/>
        <v>99.99964440145654</v>
      </c>
      <c r="O47" s="43">
        <f>I47/D47*100</f>
        <v>100</v>
      </c>
      <c r="P47" s="41">
        <f>J47/E47*100</f>
        <v>99.99963213452105</v>
      </c>
      <c r="Q47" s="43"/>
      <c r="R47" s="43"/>
      <c r="S47" s="11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</row>
    <row r="48" spans="1:136" s="12" customFormat="1" ht="44.25" customHeight="1">
      <c r="A48" s="27"/>
      <c r="B48" s="14" t="s">
        <v>39</v>
      </c>
      <c r="C48" s="38">
        <f t="shared" si="7"/>
        <v>160018.80000000002</v>
      </c>
      <c r="D48" s="42"/>
      <c r="E48" s="42"/>
      <c r="F48" s="42">
        <v>156472.6</v>
      </c>
      <c r="G48" s="42">
        <v>3546.2</v>
      </c>
      <c r="H48" s="38">
        <f t="shared" si="9"/>
        <v>159322.40000000002</v>
      </c>
      <c r="I48" s="42"/>
      <c r="J48" s="43"/>
      <c r="K48" s="43">
        <v>156314.7</v>
      </c>
      <c r="L48" s="43">
        <v>3007.7</v>
      </c>
      <c r="M48" s="43"/>
      <c r="N48" s="40">
        <f t="shared" si="8"/>
        <v>99.56480113586655</v>
      </c>
      <c r="O48" s="43"/>
      <c r="P48" s="41">
        <v>0</v>
      </c>
      <c r="Q48" s="43">
        <f>K48/F48*100</f>
        <v>99.89908776360845</v>
      </c>
      <c r="R48" s="43">
        <f>L48/G48*100</f>
        <v>84.81473126163218</v>
      </c>
      <c r="S48" s="16"/>
      <c r="T48" s="1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</row>
    <row r="49" spans="1:136" s="12" customFormat="1" ht="64.5" customHeight="1">
      <c r="A49" s="27">
        <v>19</v>
      </c>
      <c r="B49" s="23" t="s">
        <v>40</v>
      </c>
      <c r="C49" s="38">
        <f>C50+C51+C52+C53+C54</f>
        <v>6200.5</v>
      </c>
      <c r="D49" s="39"/>
      <c r="E49" s="39">
        <f>E50+E51+E52+E53+E54</f>
        <v>4890.5</v>
      </c>
      <c r="F49" s="39">
        <f>F50+F51+F52+F53+F54</f>
        <v>1310</v>
      </c>
      <c r="G49" s="42"/>
      <c r="H49" s="38">
        <f>H50+H51+H52+H53+H54</f>
        <v>6200.4</v>
      </c>
      <c r="I49" s="39"/>
      <c r="J49" s="39">
        <f>J50+J51+J52+J53+J54</f>
        <v>4890.5</v>
      </c>
      <c r="K49" s="39">
        <f>K50+K51+K52+K53+K54</f>
        <v>1309.9</v>
      </c>
      <c r="L49" s="39"/>
      <c r="M49" s="39"/>
      <c r="N49" s="40">
        <f t="shared" si="8"/>
        <v>99.99838722683654</v>
      </c>
      <c r="O49" s="41"/>
      <c r="P49" s="41">
        <f>J49/E49*100</f>
        <v>100</v>
      </c>
      <c r="Q49" s="41">
        <f>K49/F49*100</f>
        <v>99.99236641221376</v>
      </c>
      <c r="R49" s="41"/>
      <c r="S49" s="11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</row>
    <row r="50" spans="1:136" s="12" customFormat="1" ht="42" customHeight="1">
      <c r="A50" s="27"/>
      <c r="B50" s="14" t="s">
        <v>41</v>
      </c>
      <c r="C50" s="38">
        <f>D50+E50+F50+G50</f>
        <v>435.9</v>
      </c>
      <c r="D50" s="42"/>
      <c r="E50" s="42">
        <v>300.9</v>
      </c>
      <c r="F50" s="42">
        <v>135</v>
      </c>
      <c r="G50" s="42"/>
      <c r="H50" s="38">
        <f>I50+J50+K50+L50+M50</f>
        <v>435.9</v>
      </c>
      <c r="I50" s="42"/>
      <c r="J50" s="43">
        <v>300.9</v>
      </c>
      <c r="K50" s="43">
        <v>135</v>
      </c>
      <c r="L50" s="43"/>
      <c r="M50" s="43"/>
      <c r="N50" s="40">
        <f t="shared" si="8"/>
        <v>100</v>
      </c>
      <c r="O50" s="43"/>
      <c r="P50" s="41">
        <f>J50/E50*100</f>
        <v>100</v>
      </c>
      <c r="Q50" s="41">
        <f>K50/F50*100</f>
        <v>100</v>
      </c>
      <c r="R50" s="41"/>
      <c r="S50" s="11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</row>
    <row r="51" spans="1:136" s="12" customFormat="1" ht="31.5" customHeight="1">
      <c r="A51" s="27"/>
      <c r="B51" s="14" t="s">
        <v>42</v>
      </c>
      <c r="C51" s="38"/>
      <c r="D51" s="42"/>
      <c r="E51" s="42"/>
      <c r="F51" s="42"/>
      <c r="G51" s="42"/>
      <c r="H51" s="38"/>
      <c r="I51" s="42"/>
      <c r="J51" s="43"/>
      <c r="K51" s="43"/>
      <c r="L51" s="43"/>
      <c r="M51" s="43"/>
      <c r="N51" s="40"/>
      <c r="O51" s="43"/>
      <c r="P51" s="41"/>
      <c r="Q51" s="41"/>
      <c r="R51" s="41"/>
      <c r="S51" s="11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</row>
    <row r="52" spans="1:136" s="12" customFormat="1" ht="42" customHeight="1">
      <c r="A52" s="27"/>
      <c r="B52" s="14" t="s">
        <v>43</v>
      </c>
      <c r="C52" s="38">
        <f>D52+E52+F52+G52</f>
        <v>4630.6</v>
      </c>
      <c r="D52" s="42"/>
      <c r="E52" s="42">
        <v>3603</v>
      </c>
      <c r="F52" s="42">
        <v>1027.6</v>
      </c>
      <c r="G52" s="42"/>
      <c r="H52" s="38">
        <f>I52+J52+K52+L52+M52</f>
        <v>4630.5</v>
      </c>
      <c r="I52" s="42"/>
      <c r="J52" s="42">
        <v>3603</v>
      </c>
      <c r="K52" s="42">
        <v>1027.5</v>
      </c>
      <c r="L52" s="43"/>
      <c r="M52" s="43"/>
      <c r="N52" s="40">
        <f>H52/C52*100</f>
        <v>99.99784045264111</v>
      </c>
      <c r="O52" s="41"/>
      <c r="P52" s="41">
        <f>J52/E52*100</f>
        <v>100</v>
      </c>
      <c r="Q52" s="41">
        <f>K52/F52*100</f>
        <v>99.99026858699884</v>
      </c>
      <c r="R52" s="41"/>
      <c r="S52" s="11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</row>
    <row r="53" spans="1:136" s="12" customFormat="1" ht="61.5" customHeight="1">
      <c r="A53" s="27"/>
      <c r="B53" s="14" t="s">
        <v>44</v>
      </c>
      <c r="C53" s="38"/>
      <c r="D53" s="42"/>
      <c r="E53" s="42"/>
      <c r="F53" s="42"/>
      <c r="G53" s="42"/>
      <c r="H53" s="38"/>
      <c r="I53" s="42"/>
      <c r="J53" s="43"/>
      <c r="K53" s="43"/>
      <c r="L53" s="43"/>
      <c r="M53" s="43"/>
      <c r="N53" s="40"/>
      <c r="O53" s="43"/>
      <c r="P53" s="41"/>
      <c r="Q53" s="41"/>
      <c r="R53" s="41"/>
      <c r="S53" s="11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</row>
    <row r="54" spans="1:136" s="12" customFormat="1" ht="49.5" customHeight="1">
      <c r="A54" s="27"/>
      <c r="B54" s="14" t="s">
        <v>45</v>
      </c>
      <c r="C54" s="38">
        <f aca="true" t="shared" si="10" ref="C54:C59">D54+E54+F54+G54</f>
        <v>1134</v>
      </c>
      <c r="D54" s="42"/>
      <c r="E54" s="42">
        <v>986.6</v>
      </c>
      <c r="F54" s="42">
        <v>147.4</v>
      </c>
      <c r="G54" s="42"/>
      <c r="H54" s="38">
        <f>I54+J54+K54+L54+M54</f>
        <v>1134</v>
      </c>
      <c r="I54" s="42"/>
      <c r="J54" s="42">
        <v>986.6</v>
      </c>
      <c r="K54" s="42">
        <v>147.4</v>
      </c>
      <c r="L54" s="43"/>
      <c r="M54" s="43"/>
      <c r="N54" s="40">
        <f aca="true" t="shared" si="11" ref="N54:N59">H54/C54*100</f>
        <v>100</v>
      </c>
      <c r="O54" s="41"/>
      <c r="P54" s="41">
        <f>J54/E54*100</f>
        <v>100</v>
      </c>
      <c r="Q54" s="41">
        <f>K54/F54*100</f>
        <v>100</v>
      </c>
      <c r="R54" s="41"/>
      <c r="S54" s="11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</row>
    <row r="55" spans="1:136" s="12" customFormat="1" ht="55.5" customHeight="1">
      <c r="A55" s="27">
        <v>20</v>
      </c>
      <c r="B55" s="23" t="s">
        <v>46</v>
      </c>
      <c r="C55" s="38">
        <f t="shared" si="10"/>
        <v>14430.6</v>
      </c>
      <c r="D55" s="39"/>
      <c r="E55" s="39">
        <v>7662</v>
      </c>
      <c r="F55" s="39">
        <v>6768.6</v>
      </c>
      <c r="G55" s="39"/>
      <c r="H55" s="38">
        <f>I55+J55+K55+L55+M55</f>
        <v>14430.6</v>
      </c>
      <c r="I55" s="39"/>
      <c r="J55" s="41">
        <v>7662</v>
      </c>
      <c r="K55" s="41">
        <v>6768.6</v>
      </c>
      <c r="L55" s="41"/>
      <c r="M55" s="41"/>
      <c r="N55" s="40">
        <f t="shared" si="11"/>
        <v>100</v>
      </c>
      <c r="O55" s="41"/>
      <c r="P55" s="41">
        <f>J55/E55*100</f>
        <v>100</v>
      </c>
      <c r="Q55" s="41">
        <f>K55/F55*100</f>
        <v>100</v>
      </c>
      <c r="R55" s="41"/>
      <c r="S55" s="11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</row>
    <row r="56" spans="1:136" s="12" customFormat="1" ht="65.25" customHeight="1">
      <c r="A56" s="27">
        <v>21</v>
      </c>
      <c r="B56" s="23" t="s">
        <v>61</v>
      </c>
      <c r="C56" s="38">
        <f t="shared" si="10"/>
        <v>598.1</v>
      </c>
      <c r="D56" s="39"/>
      <c r="E56" s="39">
        <v>215</v>
      </c>
      <c r="F56" s="39">
        <v>383.1</v>
      </c>
      <c r="G56" s="39"/>
      <c r="H56" s="38">
        <f>I56+J56+K56+L56</f>
        <v>598.1</v>
      </c>
      <c r="I56" s="39"/>
      <c r="J56" s="39">
        <v>215</v>
      </c>
      <c r="K56" s="39">
        <v>383.1</v>
      </c>
      <c r="L56" s="39"/>
      <c r="M56" s="39"/>
      <c r="N56" s="40">
        <f t="shared" si="11"/>
        <v>100</v>
      </c>
      <c r="O56" s="41"/>
      <c r="P56" s="41"/>
      <c r="Q56" s="41">
        <f>K56/F56*100</f>
        <v>100</v>
      </c>
      <c r="R56" s="41"/>
      <c r="S56" s="11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</row>
    <row r="57" spans="1:136" s="12" customFormat="1" ht="43.5" customHeight="1">
      <c r="A57" s="27"/>
      <c r="B57" s="9" t="s">
        <v>48</v>
      </c>
      <c r="C57" s="38">
        <f>D57+E57+F57+G57</f>
        <v>514.1</v>
      </c>
      <c r="D57" s="39"/>
      <c r="E57" s="42">
        <v>215</v>
      </c>
      <c r="F57" s="42">
        <v>299.1</v>
      </c>
      <c r="G57" s="39"/>
      <c r="H57" s="38">
        <f>I57+J57+K57+L57</f>
        <v>514.1</v>
      </c>
      <c r="I57" s="39"/>
      <c r="J57" s="43">
        <v>215</v>
      </c>
      <c r="K57" s="43">
        <v>299.1</v>
      </c>
      <c r="L57" s="41"/>
      <c r="M57" s="41"/>
      <c r="N57" s="40">
        <f t="shared" si="11"/>
        <v>100</v>
      </c>
      <c r="O57" s="41"/>
      <c r="P57" s="41">
        <v>100</v>
      </c>
      <c r="Q57" s="43">
        <f>K57/F57*100</f>
        <v>100</v>
      </c>
      <c r="R57" s="41"/>
      <c r="S57" s="11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</row>
    <row r="58" spans="1:136" s="12" customFormat="1" ht="106.5" customHeight="1">
      <c r="A58" s="27"/>
      <c r="B58" s="9" t="s">
        <v>47</v>
      </c>
      <c r="C58" s="38">
        <f t="shared" si="10"/>
        <v>84</v>
      </c>
      <c r="D58" s="39"/>
      <c r="E58" s="39"/>
      <c r="F58" s="42">
        <v>84</v>
      </c>
      <c r="G58" s="39"/>
      <c r="H58" s="38">
        <f>I58+J58+K58+L58</f>
        <v>84</v>
      </c>
      <c r="I58" s="39"/>
      <c r="J58" s="41"/>
      <c r="K58" s="43">
        <v>84</v>
      </c>
      <c r="L58" s="41"/>
      <c r="M58" s="41"/>
      <c r="N58" s="40">
        <f t="shared" si="11"/>
        <v>100</v>
      </c>
      <c r="O58" s="41"/>
      <c r="P58" s="41"/>
      <c r="Q58" s="43">
        <f>K58/F58*100</f>
        <v>100</v>
      </c>
      <c r="R58" s="41"/>
      <c r="S58" s="11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</row>
    <row r="59" spans="1:136" s="12" customFormat="1" ht="69" customHeight="1">
      <c r="A59" s="27">
        <v>22</v>
      </c>
      <c r="B59" s="23" t="s">
        <v>51</v>
      </c>
      <c r="C59" s="49">
        <f t="shared" si="10"/>
        <v>34.8</v>
      </c>
      <c r="D59" s="39"/>
      <c r="E59" s="39"/>
      <c r="F59" s="50">
        <v>34.8</v>
      </c>
      <c r="G59" s="39"/>
      <c r="H59" s="38">
        <v>34.8</v>
      </c>
      <c r="I59" s="39"/>
      <c r="J59" s="41"/>
      <c r="K59" s="46">
        <v>34.8</v>
      </c>
      <c r="L59" s="41"/>
      <c r="M59" s="41"/>
      <c r="N59" s="40">
        <f t="shared" si="11"/>
        <v>100</v>
      </c>
      <c r="O59" s="41"/>
      <c r="P59" s="41">
        <v>0</v>
      </c>
      <c r="Q59" s="43">
        <f>K59/F59*100</f>
        <v>100</v>
      </c>
      <c r="R59" s="41"/>
      <c r="S59" s="11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</row>
    <row r="60" spans="1:136" s="12" customFormat="1" ht="21.75" customHeight="1">
      <c r="A60" s="28"/>
      <c r="B60" s="14"/>
      <c r="C60" s="51"/>
      <c r="D60" s="52"/>
      <c r="E60" s="52"/>
      <c r="F60" s="52"/>
      <c r="G60" s="52"/>
      <c r="H60" s="52"/>
      <c r="I60" s="53"/>
      <c r="J60" s="54"/>
      <c r="K60" s="55"/>
      <c r="L60" s="54"/>
      <c r="M60" s="54"/>
      <c r="N60" s="56"/>
      <c r="O60" s="41"/>
      <c r="P60" s="41"/>
      <c r="Q60" s="41"/>
      <c r="R60" s="41"/>
      <c r="S60" s="11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</row>
    <row r="61" spans="1:19" ht="45" customHeight="1">
      <c r="A61" s="67" t="s">
        <v>49</v>
      </c>
      <c r="B61" s="67"/>
      <c r="C61" s="38">
        <f>D61+E61+F61+G61</f>
        <v>1752973.91</v>
      </c>
      <c r="D61" s="38">
        <f aca="true" t="shared" si="12" ref="D61:L61">D59+D56+D55+D49+D43+D42+D41+D40+D39+D38+D37+D36+D35+D31+D28+D22+D21+D15+D14+D13+D12+D9</f>
        <v>61127</v>
      </c>
      <c r="E61" s="38">
        <f t="shared" si="12"/>
        <v>838481.6999999998</v>
      </c>
      <c r="F61" s="38">
        <f t="shared" si="12"/>
        <v>790690.4</v>
      </c>
      <c r="G61" s="38">
        <f t="shared" si="12"/>
        <v>62674.81</v>
      </c>
      <c r="H61" s="38">
        <f t="shared" si="12"/>
        <v>1689118.6999999995</v>
      </c>
      <c r="I61" s="38">
        <f t="shared" si="12"/>
        <v>59783.6</v>
      </c>
      <c r="J61" s="38">
        <f t="shared" si="12"/>
        <v>790730.7999999998</v>
      </c>
      <c r="K61" s="38">
        <f t="shared" si="12"/>
        <v>782231.7999999999</v>
      </c>
      <c r="L61" s="38">
        <f t="shared" si="12"/>
        <v>56372.5</v>
      </c>
      <c r="M61" s="38"/>
      <c r="N61" s="38">
        <f>H61/C61*100</f>
        <v>96.35732114233232</v>
      </c>
      <c r="O61" s="38">
        <f>I61/D61*100</f>
        <v>97.80228049797961</v>
      </c>
      <c r="P61" s="41">
        <f>J61/E61*100</f>
        <v>94.30507547153384</v>
      </c>
      <c r="Q61" s="38">
        <f>K61/F61*100</f>
        <v>98.9302260404325</v>
      </c>
      <c r="R61" s="38">
        <f>L61/G61*100</f>
        <v>89.94442902978086</v>
      </c>
      <c r="S61" s="10"/>
    </row>
    <row r="62" spans="1:19" ht="22.5" customHeight="1">
      <c r="A62" s="26"/>
      <c r="B62" s="18"/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59"/>
      <c r="Q62" s="59"/>
      <c r="R62" s="59"/>
      <c r="S62" s="19"/>
    </row>
    <row r="63" spans="1:19" ht="22.5" customHeight="1">
      <c r="A63" s="26"/>
      <c r="B63" s="18"/>
      <c r="C63" s="57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/>
      <c r="P63" s="59"/>
      <c r="Q63" s="59"/>
      <c r="R63" s="59"/>
      <c r="S63" s="19"/>
    </row>
    <row r="64" spans="1:19" ht="26.25" customHeight="1">
      <c r="A64" s="68" t="s">
        <v>66</v>
      </c>
      <c r="B64" s="68"/>
      <c r="C64" s="68"/>
      <c r="D64" s="68"/>
      <c r="E64" s="60"/>
      <c r="F64" s="60"/>
      <c r="G64" s="61"/>
      <c r="H64" s="61"/>
      <c r="J64" s="61"/>
      <c r="K64" s="61"/>
      <c r="S64" s="20"/>
    </row>
    <row r="65" spans="1:9" ht="14.25" customHeight="1">
      <c r="A65" s="29"/>
      <c r="B65" s="21"/>
      <c r="C65" s="63"/>
      <c r="D65" s="63"/>
      <c r="E65" s="63"/>
      <c r="F65" s="63"/>
      <c r="G65" s="63"/>
      <c r="H65" s="63"/>
      <c r="I65" s="63"/>
    </row>
    <row r="66" spans="1:9" ht="20.25" customHeight="1">
      <c r="A66" s="29"/>
      <c r="B66" s="22"/>
      <c r="C66" s="32"/>
      <c r="D66" s="63"/>
      <c r="E66" s="63"/>
      <c r="F66" s="63"/>
      <c r="G66" s="63"/>
      <c r="H66" s="63"/>
      <c r="I66" s="63"/>
    </row>
    <row r="67" spans="1:9" ht="18.75" customHeight="1">
      <c r="A67" s="66" t="s">
        <v>50</v>
      </c>
      <c r="B67" s="66"/>
      <c r="C67" s="32"/>
      <c r="D67" s="63"/>
      <c r="E67" s="63"/>
      <c r="F67" s="63"/>
      <c r="G67" s="63"/>
      <c r="H67" s="63"/>
      <c r="I67" s="63"/>
    </row>
  </sheetData>
  <sheetProtection selectLockedCells="1" selectUnlockedCells="1"/>
  <mergeCells count="10">
    <mergeCell ref="N6:S7"/>
    <mergeCell ref="Q5:R5"/>
    <mergeCell ref="A67:B67"/>
    <mergeCell ref="A61:B61"/>
    <mergeCell ref="A64:D64"/>
    <mergeCell ref="A1:R4"/>
    <mergeCell ref="A6:A8"/>
    <mergeCell ref="B6:B8"/>
    <mergeCell ref="C6:G7"/>
    <mergeCell ref="H6:M7"/>
  </mergeCells>
  <printOptions/>
  <pageMargins left="0.27152777777777776" right="0.10069444444444445" top="0.17152777777777778" bottom="0.19652777777777777" header="0.5118055555555555" footer="0.5118055555555555"/>
  <pageSetup horizontalDpi="300" verticalDpi="300" orientation="landscape" pageOrder="overThenDown" paperSize="9" scale="32" r:id="rId1"/>
  <rowBreaks count="2" manualBreakCount="2">
    <brk id="34" max="255" man="1"/>
    <brk id="67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MarinaEgor</dc:creator>
  <cp:keywords/>
  <dc:description/>
  <cp:lastModifiedBy>MarinaEgor</cp:lastModifiedBy>
  <cp:lastPrinted>2024-02-09T12:31:28Z</cp:lastPrinted>
  <dcterms:created xsi:type="dcterms:W3CDTF">2023-04-06T08:48:48Z</dcterms:created>
  <dcterms:modified xsi:type="dcterms:W3CDTF">2024-03-06T11:50:03Z</dcterms:modified>
  <cp:category/>
  <cp:version/>
  <cp:contentType/>
  <cp:contentStatus/>
</cp:coreProperties>
</file>